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zan Dinçer\Desktop\FAQ on Grant Management &amp; Annexes &amp; Other Documents\Annexes\"/>
    </mc:Choice>
  </mc:AlternateContent>
  <bookViews>
    <workbookView xWindow="0" yWindow="0" windowWidth="23040" windowHeight="9090"/>
  </bookViews>
  <sheets>
    <sheet name="addenda or use of contingencies" sheetId="1" r:id="rId1"/>
  </sheets>
  <externalReferences>
    <externalReference r:id="rId2"/>
  </externalReferences>
  <definedNames>
    <definedName name="_xlnm.Print_Area" localSheetId="0">'addenda or use of contingencies'!$A$1:$J$56</definedName>
    <definedName name="total_cost">'[1]Worksheet 1 Project budget'!$E$56</definedName>
    <definedName name="total_cost_y1">'[1]Worksheet 1 Project budget'!$I$56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E51" i="1"/>
  <c r="F56" i="1" l="1"/>
  <c r="J29" i="1"/>
  <c r="J52" i="1"/>
  <c r="E50" i="1"/>
  <c r="J28" i="1"/>
  <c r="J25" i="1"/>
  <c r="E29" i="1"/>
  <c r="E47" i="1" l="1"/>
  <c r="E48" i="1"/>
  <c r="J47" i="1"/>
  <c r="J44" i="1"/>
  <c r="E44" i="1"/>
  <c r="J43" i="1"/>
  <c r="E43" i="1"/>
  <c r="J42" i="1"/>
  <c r="E42" i="1"/>
  <c r="J41" i="1"/>
  <c r="E41" i="1"/>
  <c r="J40" i="1"/>
  <c r="E40" i="1"/>
  <c r="J39" i="1"/>
  <c r="E39" i="1"/>
  <c r="E45" i="1" s="1"/>
  <c r="J38" i="1"/>
  <c r="E38" i="1"/>
  <c r="J37" i="1"/>
  <c r="J45" i="1"/>
  <c r="E37" i="1"/>
  <c r="F35" i="1"/>
  <c r="J34" i="1"/>
  <c r="E34" i="1"/>
  <c r="J33" i="1"/>
  <c r="E33" i="1"/>
  <c r="J32" i="1"/>
  <c r="J35" i="1" s="1"/>
  <c r="E32" i="1"/>
  <c r="J31" i="1"/>
  <c r="E31" i="1"/>
  <c r="J27" i="1"/>
  <c r="E27" i="1"/>
  <c r="J26" i="1"/>
  <c r="E26" i="1"/>
  <c r="E25" i="1"/>
  <c r="J24" i="1"/>
  <c r="J23" i="1"/>
  <c r="E24" i="1"/>
  <c r="E23" i="1"/>
  <c r="J20" i="1"/>
  <c r="J21" i="1" s="1"/>
  <c r="E20" i="1"/>
  <c r="J19" i="1"/>
  <c r="E19" i="1"/>
  <c r="E21" i="1"/>
  <c r="J16" i="1"/>
  <c r="E16" i="1"/>
  <c r="J15" i="1"/>
  <c r="E15" i="1"/>
  <c r="J14" i="1"/>
  <c r="E14" i="1"/>
  <c r="J12" i="1"/>
  <c r="E12" i="1"/>
  <c r="E17" i="1" s="1"/>
  <c r="J11" i="1"/>
  <c r="E11" i="1"/>
  <c r="J10" i="1"/>
  <c r="J17" i="1"/>
  <c r="E10" i="1"/>
  <c r="J49" i="1" l="1"/>
  <c r="J51" i="1" s="1"/>
  <c r="J54" i="1" s="1"/>
  <c r="J56" i="1" s="1"/>
  <c r="E35" i="1"/>
  <c r="E49" i="1" s="1"/>
  <c r="E54" i="1" s="1"/>
  <c r="E56" i="1" s="1"/>
</calcChain>
</file>

<file path=xl/sharedStrings.xml><?xml version="1.0" encoding="utf-8"?>
<sst xmlns="http://schemas.openxmlformats.org/spreadsheetml/2006/main" count="98" uniqueCount="68">
  <si>
    <t>Addenda or use of contingencies</t>
  </si>
  <si>
    <t xml:space="preserve"> </t>
  </si>
  <si>
    <t>Contract No</t>
  </si>
  <si>
    <t>Implementation period of the contract (dd/mm/yyyy-dd/mm/yyyy)</t>
  </si>
  <si>
    <t>Budget as per contract/last addendum signed</t>
  </si>
  <si>
    <t>Use of contingencies/ addenda</t>
  </si>
  <si>
    <t>Expenditures</t>
  </si>
  <si>
    <t>Unit</t>
  </si>
  <si>
    <t># Units</t>
  </si>
  <si>
    <t>Unit value
(in EUR)</t>
  </si>
  <si>
    <t>Total Cost
(in EUR)</t>
  </si>
  <si>
    <t>(a)</t>
  </si>
  <si>
    <t>(b)</t>
  </si>
  <si>
    <t>(a)*(b)</t>
  </si>
  <si>
    <t>1. Human Resources</t>
  </si>
  <si>
    <t>1.1 Salaries (gross salaries including social security charges and other related costs, local staff)</t>
  </si>
  <si>
    <t xml:space="preserve">   1.1.1 Technical</t>
  </si>
  <si>
    <t>Per month</t>
  </si>
  <si>
    <t xml:space="preserve">   1.1.2 Administrative/support staff</t>
  </si>
  <si>
    <t>1.2 Salaries (gross amounts incl social sec charges and other related costs, expat/int. staff)</t>
  </si>
  <si>
    <t>1.3 Per diems for missions/travel</t>
  </si>
  <si>
    <t xml:space="preserve">   1.3.1 Abroad (staff assigned to the Action)</t>
  </si>
  <si>
    <t>Per diem</t>
  </si>
  <si>
    <t xml:space="preserve">   1.3.2 Local (staff assigned to the Action)</t>
  </si>
  <si>
    <t xml:space="preserve">   1.3.3 Seminar/conference participants</t>
  </si>
  <si>
    <t>Subtotal Human Resources</t>
  </si>
  <si>
    <t>2. Travel</t>
  </si>
  <si>
    <t>2.1. International travel</t>
  </si>
  <si>
    <t>Per flight</t>
  </si>
  <si>
    <r>
      <t>2.2 Local transportation</t>
    </r>
    <r>
      <rPr>
        <b/>
        <sz val="10"/>
        <rFont val="Arial"/>
        <family val="2"/>
      </rPr>
      <t xml:space="preserve"> </t>
    </r>
  </si>
  <si>
    <t>Subtotal Travel</t>
  </si>
  <si>
    <t>3. Equipment and supplies</t>
  </si>
  <si>
    <t>3.1 Purchase or rent of vehicles</t>
  </si>
  <si>
    <t>Per vehicle</t>
  </si>
  <si>
    <t>3.2 Furniture, computer equipment</t>
  </si>
  <si>
    <t>3.3 Machines, tools, etc.</t>
  </si>
  <si>
    <t>3.4 Spare parts/equipment for machines, tools</t>
  </si>
  <si>
    <t>3.5 Other (please specify)</t>
  </si>
  <si>
    <t>Subtotal Equipment and supplies</t>
  </si>
  <si>
    <t>4. Local office</t>
  </si>
  <si>
    <t>4.1 Vehicle costs</t>
  </si>
  <si>
    <t>4.2 Office rent</t>
  </si>
  <si>
    <t>4.3 Consumables - office supplies</t>
  </si>
  <si>
    <t>4.4 Other services (tel/fax, electricity/heating, maintenance)</t>
  </si>
  <si>
    <t>Subtotal Local office</t>
  </si>
  <si>
    <t>5. Other costs, services</t>
  </si>
  <si>
    <t>5.1 Publications</t>
  </si>
  <si>
    <t>5.2 Studies, research</t>
  </si>
  <si>
    <t>5.3 Expenditure verification/Audit</t>
  </si>
  <si>
    <t>5.4 Evaluation costs</t>
  </si>
  <si>
    <t>5.5 Translation, interpreters</t>
  </si>
  <si>
    <t>5.6 Financial services (bank guarantee costs etc.)</t>
  </si>
  <si>
    <t>5.7 Costs of conferences/seminars</t>
  </si>
  <si>
    <t>5.8  Visibility actions</t>
  </si>
  <si>
    <t>Subtotal Other costs, services</t>
  </si>
  <si>
    <t>6. Other</t>
  </si>
  <si>
    <t>Subtotal Other</t>
  </si>
  <si>
    <t xml:space="preserve">7.  Subtotal direct eligible costs of the Action (1-6) </t>
  </si>
  <si>
    <t>8. Indirect costs (maximum 7% of  7, subtotal of direct eligible costs of the Action)</t>
  </si>
  <si>
    <t>9. Total eligible costs of the Action, excluding reserve (7+ 8)</t>
  </si>
  <si>
    <t xml:space="preserve">11. Total eligible costs (9+10) </t>
  </si>
  <si>
    <r>
      <t>12. - Taxes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  <charset val="162"/>
      </rPr>
      <t xml:space="preserve">      - Contributions in kind</t>
    </r>
  </si>
  <si>
    <t>13. Total accepted costs of the Action (11+12)</t>
  </si>
  <si>
    <t>3.6 Printer</t>
  </si>
  <si>
    <t xml:space="preserve">10.1  Provision for contingency reserve (maximum 5% of  7, subtotal of direct eligible costs of the Action) </t>
  </si>
  <si>
    <t xml:space="preserve">10.2 Volunteers' work  </t>
  </si>
  <si>
    <t>per day</t>
  </si>
  <si>
    <r>
      <t xml:space="preserve">Budget as per new addendum signed              </t>
    </r>
    <r>
      <rPr>
        <b/>
        <vertAlign val="superscript"/>
        <sz val="12"/>
        <rFont val="Arial"/>
        <family val="2"/>
      </rPr>
      <t>(Only to be completed when an amendment is necessary)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</si>
</sst>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2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2" fillId="0" borderId="0" xfId="0" applyFont="1" applyFill="1" applyBorder="1" applyAlignment="1"/>
    <xf numFmtId="4" fontId="1" fillId="0" borderId="0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Continuous" wrapText="1"/>
    </xf>
    <xf numFmtId="4" fontId="3" fillId="0" borderId="0" xfId="0" applyNumberFormat="1" applyFont="1" applyBorder="1" applyAlignment="1">
      <alignment horizontal="left" wrapText="1"/>
    </xf>
    <xf numFmtId="4" fontId="3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wrapText="1"/>
    </xf>
    <xf numFmtId="4" fontId="3" fillId="0" borderId="0" xfId="0" applyNumberFormat="1" applyFont="1" applyBorder="1" applyAlignment="1"/>
    <xf numFmtId="0" fontId="2" fillId="0" borderId="1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/>
    </xf>
    <xf numFmtId="4" fontId="3" fillId="0" borderId="15" xfId="0" applyNumberFormat="1" applyFont="1" applyBorder="1"/>
    <xf numFmtId="3" fontId="1" fillId="2" borderId="1" xfId="0" applyNumberFormat="1" applyFont="1" applyFill="1" applyBorder="1"/>
    <xf numFmtId="0" fontId="3" fillId="0" borderId="16" xfId="0" applyFont="1" applyBorder="1" applyAlignment="1">
      <alignment horizontal="center"/>
    </xf>
    <xf numFmtId="4" fontId="3" fillId="2" borderId="17" xfId="0" applyNumberFormat="1" applyFont="1" applyFill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/>
    </xf>
    <xf numFmtId="4" fontId="1" fillId="0" borderId="15" xfId="0" applyNumberFormat="1" applyFont="1" applyBorder="1"/>
    <xf numFmtId="0" fontId="1" fillId="0" borderId="16" xfId="0" applyFont="1" applyBorder="1" applyAlignment="1">
      <alignment horizontal="center"/>
    </xf>
    <xf numFmtId="4" fontId="1" fillId="2" borderId="17" xfId="0" applyNumberFormat="1" applyFont="1" applyFill="1" applyBorder="1"/>
    <xf numFmtId="3" fontId="1" fillId="0" borderId="15" xfId="0" applyNumberFormat="1" applyFont="1" applyBorder="1" applyAlignment="1">
      <alignment horizontal="center"/>
    </xf>
    <xf numFmtId="3" fontId="3" fillId="2" borderId="1" xfId="0" applyNumberFormat="1" applyFont="1" applyFill="1" applyBorder="1"/>
    <xf numFmtId="3" fontId="1" fillId="0" borderId="18" xfId="0" applyNumberFormat="1" applyFont="1" applyFill="1" applyBorder="1" applyAlignment="1">
      <alignment horizontal="center"/>
    </xf>
    <xf numFmtId="4" fontId="1" fillId="0" borderId="18" xfId="0" applyNumberFormat="1" applyFont="1" applyFill="1" applyBorder="1"/>
    <xf numFmtId="3" fontId="5" fillId="4" borderId="1" xfId="0" applyNumberFormat="1" applyFont="1" applyFill="1" applyBorder="1"/>
    <xf numFmtId="0" fontId="1" fillId="0" borderId="16" xfId="0" applyFont="1" applyFill="1" applyBorder="1" applyAlignment="1">
      <alignment horizontal="center"/>
    </xf>
    <xf numFmtId="4" fontId="1" fillId="4" borderId="20" xfId="0" applyNumberFormat="1" applyFont="1" applyFill="1" applyBorder="1"/>
    <xf numFmtId="0" fontId="6" fillId="2" borderId="15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6" fillId="2" borderId="16" xfId="0" applyFont="1" applyFill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4" fontId="1" fillId="4" borderId="1" xfId="0" applyNumberFormat="1" applyFont="1" applyFill="1" applyBorder="1"/>
    <xf numFmtId="3" fontId="1" fillId="0" borderId="18" xfId="0" applyNumberFormat="1" applyFont="1" applyBorder="1" applyAlignment="1">
      <alignment horizontal="center"/>
    </xf>
    <xf numFmtId="4" fontId="1" fillId="0" borderId="18" xfId="0" applyNumberFormat="1" applyFont="1" applyBorder="1"/>
    <xf numFmtId="4" fontId="6" fillId="2" borderId="17" xfId="0" applyNumberFormat="1" applyFont="1" applyFill="1" applyBorder="1"/>
    <xf numFmtId="4" fontId="3" fillId="4" borderId="17" xfId="0" applyNumberFormat="1" applyFont="1" applyFill="1" applyBorder="1"/>
    <xf numFmtId="3" fontId="7" fillId="2" borderId="1" xfId="0" applyNumberFormat="1" applyFont="1" applyFill="1" applyBorder="1"/>
    <xf numFmtId="4" fontId="1" fillId="3" borderId="17" xfId="0" applyNumberFormat="1" applyFont="1" applyFill="1" applyBorder="1"/>
    <xf numFmtId="3" fontId="1" fillId="0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/>
    <xf numFmtId="3" fontId="7" fillId="4" borderId="1" xfId="0" applyNumberFormat="1" applyFont="1" applyFill="1" applyBorder="1"/>
    <xf numFmtId="4" fontId="1" fillId="4" borderId="17" xfId="0" applyNumberFormat="1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3" fontId="3" fillId="2" borderId="19" xfId="0" applyNumberFormat="1" applyFont="1" applyFill="1" applyBorder="1" applyAlignment="1">
      <alignment horizontal="center"/>
    </xf>
    <xf numFmtId="4" fontId="3" fillId="2" borderId="19" xfId="0" applyNumberFormat="1" applyFont="1" applyFill="1" applyBorder="1"/>
    <xf numFmtId="4" fontId="3" fillId="2" borderId="20" xfId="0" applyNumberFormat="1" applyFont="1" applyFill="1" applyBorder="1"/>
    <xf numFmtId="4" fontId="3" fillId="0" borderId="15" xfId="0" applyNumberFormat="1" applyFont="1" applyBorder="1" applyAlignment="1">
      <alignment horizontal="center"/>
    </xf>
    <xf numFmtId="4" fontId="3" fillId="4" borderId="15" xfId="0" applyNumberFormat="1" applyFont="1" applyFill="1" applyBorder="1"/>
    <xf numFmtId="4" fontId="1" fillId="0" borderId="15" xfId="0" applyNumberFormat="1" applyFont="1" applyBorder="1" applyAlignment="1">
      <alignment horizontal="center"/>
    </xf>
    <xf numFmtId="4" fontId="1" fillId="4" borderId="19" xfId="0" applyNumberFormat="1" applyFont="1" applyFill="1" applyBorder="1"/>
    <xf numFmtId="0" fontId="1" fillId="0" borderId="18" xfId="0" applyFont="1" applyBorder="1" applyAlignment="1">
      <alignment wrapText="1"/>
    </xf>
    <xf numFmtId="4" fontId="1" fillId="0" borderId="18" xfId="0" applyNumberFormat="1" applyFont="1" applyBorder="1" applyAlignment="1">
      <alignment horizontal="center"/>
    </xf>
    <xf numFmtId="3" fontId="3" fillId="2" borderId="19" xfId="0" applyNumberFormat="1" applyFont="1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4" fontId="3" fillId="2" borderId="15" xfId="0" applyNumberFormat="1" applyFont="1" applyFill="1" applyBorder="1"/>
    <xf numFmtId="4" fontId="8" fillId="0" borderId="15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4" fontId="8" fillId="0" borderId="15" xfId="0" applyNumberFormat="1" applyFont="1" applyBorder="1"/>
    <xf numFmtId="3" fontId="1" fillId="4" borderId="19" xfId="0" applyNumberFormat="1" applyFont="1" applyFill="1" applyBorder="1"/>
    <xf numFmtId="4" fontId="1" fillId="4" borderId="15" xfId="0" applyNumberFormat="1" applyFont="1" applyFill="1" applyBorder="1"/>
    <xf numFmtId="3" fontId="8" fillId="0" borderId="18" xfId="0" applyNumberFormat="1" applyFont="1" applyBorder="1" applyAlignment="1">
      <alignment horizontal="center"/>
    </xf>
    <xf numFmtId="4" fontId="8" fillId="0" borderId="19" xfId="0" applyNumberFormat="1" applyFont="1" applyBorder="1"/>
    <xf numFmtId="0" fontId="6" fillId="2" borderId="18" xfId="0" applyFont="1" applyFill="1" applyBorder="1" applyAlignment="1">
      <alignment wrapText="1"/>
    </xf>
    <xf numFmtId="4" fontId="6" fillId="2" borderId="18" xfId="0" applyNumberFormat="1" applyFont="1" applyFill="1" applyBorder="1" applyAlignment="1">
      <alignment horizontal="center"/>
    </xf>
    <xf numFmtId="3" fontId="3" fillId="4" borderId="19" xfId="0" applyNumberFormat="1" applyFont="1" applyFill="1" applyBorder="1"/>
    <xf numFmtId="0" fontId="3" fillId="2" borderId="15" xfId="0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vertical="center"/>
    </xf>
    <xf numFmtId="3" fontId="3" fillId="4" borderId="15" xfId="0" applyNumberFormat="1" applyFont="1" applyFill="1" applyBorder="1"/>
    <xf numFmtId="4" fontId="1" fillId="2" borderId="22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4" fontId="1" fillId="2" borderId="23" xfId="0" applyNumberFormat="1" applyFont="1" applyFill="1" applyBorder="1"/>
    <xf numFmtId="4" fontId="3" fillId="2" borderId="24" xfId="0" applyNumberFormat="1" applyFont="1" applyFill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vertical="center"/>
    </xf>
    <xf numFmtId="3" fontId="1" fillId="4" borderId="18" xfId="0" applyNumberFormat="1" applyFont="1" applyFill="1" applyBorder="1"/>
    <xf numFmtId="4" fontId="1" fillId="0" borderId="25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4" fontId="1" fillId="0" borderId="26" xfId="0" applyNumberFormat="1" applyFont="1" applyBorder="1"/>
    <xf numFmtId="4" fontId="1" fillId="4" borderId="27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vertical="center"/>
    </xf>
    <xf numFmtId="0" fontId="3" fillId="2" borderId="29" xfId="0" applyFont="1" applyFill="1" applyBorder="1" applyAlignment="1">
      <alignment vertical="center" wrapText="1"/>
    </xf>
    <xf numFmtId="3" fontId="3" fillId="2" borderId="29" xfId="0" applyNumberFormat="1" applyFont="1" applyFill="1" applyBorder="1" applyAlignment="1">
      <alignment vertical="center"/>
    </xf>
    <xf numFmtId="3" fontId="3" fillId="2" borderId="29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vertical="center"/>
    </xf>
    <xf numFmtId="3" fontId="3" fillId="2" borderId="29" xfId="0" applyNumberFormat="1" applyFont="1" applyFill="1" applyBorder="1"/>
    <xf numFmtId="4" fontId="3" fillId="4" borderId="29" xfId="0" applyNumberFormat="1" applyFont="1" applyFill="1" applyBorder="1" applyAlignment="1">
      <alignment vertical="center"/>
    </xf>
    <xf numFmtId="0" fontId="1" fillId="5" borderId="8" xfId="0" applyFont="1" applyFill="1" applyBorder="1" applyAlignment="1">
      <alignment vertical="center" wrapText="1"/>
    </xf>
    <xf numFmtId="3" fontId="3" fillId="5" borderId="8" xfId="0" applyNumberFormat="1" applyFont="1" applyFill="1" applyBorder="1" applyAlignment="1">
      <alignment vertical="center"/>
    </xf>
    <xf numFmtId="3" fontId="3" fillId="5" borderId="8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vertical="center"/>
    </xf>
    <xf numFmtId="3" fontId="3" fillId="5" borderId="8" xfId="0" applyNumberFormat="1" applyFont="1" applyFill="1" applyBorder="1"/>
    <xf numFmtId="3" fontId="3" fillId="5" borderId="0" xfId="0" applyNumberFormat="1" applyFont="1" applyFill="1" applyBorder="1"/>
    <xf numFmtId="3" fontId="3" fillId="5" borderId="0" xfId="0" applyNumberFormat="1" applyFont="1" applyFill="1" applyBorder="1" applyAlignment="1">
      <alignment horizontal="center"/>
    </xf>
    <xf numFmtId="4" fontId="3" fillId="5" borderId="28" xfId="0" applyNumberFormat="1" applyFont="1" applyFill="1" applyBorder="1"/>
    <xf numFmtId="4" fontId="3" fillId="4" borderId="30" xfId="0" applyNumberFormat="1" applyFont="1" applyFill="1" applyBorder="1"/>
    <xf numFmtId="0" fontId="3" fillId="2" borderId="31" xfId="0" applyFont="1" applyFill="1" applyBorder="1" applyAlignment="1">
      <alignment vertical="center" wrapText="1"/>
    </xf>
    <xf numFmtId="3" fontId="3" fillId="2" borderId="32" xfId="0" applyNumberFormat="1" applyFont="1" applyFill="1" applyBorder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vertical="center"/>
    </xf>
    <xf numFmtId="3" fontId="3" fillId="2" borderId="24" xfId="0" applyNumberFormat="1" applyFont="1" applyFill="1" applyBorder="1" applyAlignment="1">
      <alignment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vertical="center"/>
    </xf>
    <xf numFmtId="4" fontId="3" fillId="2" borderId="34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0" fontId="0" fillId="7" borderId="15" xfId="0" applyFont="1" applyFill="1" applyBorder="1" applyAlignment="1">
      <alignment wrapText="1"/>
    </xf>
    <xf numFmtId="0" fontId="1" fillId="7" borderId="15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/>
    <xf numFmtId="3" fontId="7" fillId="7" borderId="1" xfId="0" applyNumberFormat="1" applyFont="1" applyFill="1" applyBorder="1"/>
    <xf numFmtId="0" fontId="1" fillId="7" borderId="16" xfId="0" applyFont="1" applyFill="1" applyBorder="1" applyAlignment="1">
      <alignment horizontal="center"/>
    </xf>
    <xf numFmtId="3" fontId="7" fillId="4" borderId="32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/>
    <xf numFmtId="4" fontId="3" fillId="4" borderId="19" xfId="0" applyNumberFormat="1" applyFont="1" applyFill="1" applyBorder="1"/>
    <xf numFmtId="0" fontId="9" fillId="6" borderId="15" xfId="0" applyFont="1" applyFill="1" applyBorder="1" applyAlignment="1">
      <alignment vertical="center" wrapText="1"/>
    </xf>
    <xf numFmtId="4" fontId="1" fillId="6" borderId="15" xfId="0" applyNumberFormat="1" applyFont="1" applyFill="1" applyBorder="1" applyAlignment="1">
      <alignment horizontal="center" vertical="center"/>
    </xf>
    <xf numFmtId="3" fontId="1" fillId="6" borderId="15" xfId="0" applyNumberFormat="1" applyFont="1" applyFill="1" applyBorder="1" applyAlignment="1">
      <alignment horizontal="center" vertical="center"/>
    </xf>
    <xf numFmtId="4" fontId="1" fillId="6" borderId="15" xfId="0" applyNumberFormat="1" applyFont="1" applyFill="1" applyBorder="1" applyAlignment="1">
      <alignment vertical="center"/>
    </xf>
    <xf numFmtId="4" fontId="7" fillId="6" borderId="15" xfId="0" applyNumberFormat="1" applyFont="1" applyFill="1" applyBorder="1" applyAlignment="1"/>
    <xf numFmtId="3" fontId="7" fillId="6" borderId="15" xfId="0" applyNumberFormat="1" applyFont="1" applyFill="1" applyBorder="1"/>
    <xf numFmtId="4" fontId="3" fillId="6" borderId="15" xfId="0" applyNumberFormat="1" applyFont="1" applyFill="1" applyBorder="1" applyAlignment="1">
      <alignment horizontal="center"/>
    </xf>
    <xf numFmtId="3" fontId="3" fillId="6" borderId="15" xfId="0" applyNumberFormat="1" applyFont="1" applyFill="1" applyBorder="1" applyAlignment="1">
      <alignment horizontal="center"/>
    </xf>
    <xf numFmtId="4" fontId="3" fillId="6" borderId="15" xfId="0" applyNumberFormat="1" applyFont="1" applyFill="1" applyBorder="1"/>
    <xf numFmtId="0" fontId="9" fillId="8" borderId="15" xfId="0" applyFont="1" applyFill="1" applyBorder="1" applyAlignment="1">
      <alignment vertical="center" wrapText="1"/>
    </xf>
    <xf numFmtId="3" fontId="1" fillId="8" borderId="15" xfId="0" applyNumberFormat="1" applyFont="1" applyFill="1" applyBorder="1" applyAlignment="1">
      <alignment horizontal="center" vertical="center"/>
    </xf>
    <xf numFmtId="4" fontId="1" fillId="8" borderId="15" xfId="0" applyNumberFormat="1" applyFont="1" applyFill="1" applyBorder="1" applyAlignment="1">
      <alignment vertical="center"/>
    </xf>
    <xf numFmtId="4" fontId="7" fillId="8" borderId="15" xfId="0" applyNumberFormat="1" applyFont="1" applyFill="1" applyBorder="1" applyAlignment="1"/>
    <xf numFmtId="3" fontId="7" fillId="8" borderId="15" xfId="0" applyNumberFormat="1" applyFont="1" applyFill="1" applyBorder="1"/>
    <xf numFmtId="3" fontId="3" fillId="8" borderId="15" xfId="0" applyNumberFormat="1" applyFont="1" applyFill="1" applyBorder="1" applyAlignment="1">
      <alignment horizontal="center"/>
    </xf>
    <xf numFmtId="4" fontId="3" fillId="8" borderId="15" xfId="0" applyNumberFormat="1" applyFont="1" applyFill="1" applyBorder="1"/>
    <xf numFmtId="4" fontId="0" fillId="8" borderId="15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left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28" zoomScale="99" zoomScaleNormal="140" workbookViewId="0">
      <selection activeCell="L50" sqref="L50"/>
    </sheetView>
  </sheetViews>
  <sheetFormatPr defaultColWidth="11.42578125" defaultRowHeight="12.75" x14ac:dyDescent="0.2"/>
  <cols>
    <col min="1" max="1" width="62.42578125" style="9" customWidth="1"/>
    <col min="2" max="2" width="11" style="3" customWidth="1"/>
    <col min="3" max="3" width="9.42578125" style="161" customWidth="1"/>
    <col min="4" max="4" width="13.42578125" style="3" customWidth="1"/>
    <col min="5" max="5" width="11.85546875" style="3" customWidth="1"/>
    <col min="6" max="6" width="17.85546875" style="3" customWidth="1"/>
    <col min="7" max="7" width="14.7109375" style="3" customWidth="1"/>
    <col min="8" max="8" width="11" style="161" customWidth="1"/>
    <col min="9" max="9" width="10.85546875" style="3" customWidth="1"/>
    <col min="10" max="10" width="15" style="3" customWidth="1"/>
    <col min="11" max="11" width="11.85546875" style="3" customWidth="1"/>
    <col min="12" max="16384" width="11.42578125" style="4"/>
  </cols>
  <sheetData>
    <row r="1" spans="1:14" ht="15.75" x14ac:dyDescent="0.25">
      <c r="A1" s="1" t="s">
        <v>0</v>
      </c>
      <c r="B1" s="2"/>
      <c r="C1" s="158"/>
      <c r="D1" s="2"/>
      <c r="E1" s="2"/>
      <c r="F1" s="2"/>
      <c r="L1" s="3"/>
      <c r="M1" s="3"/>
      <c r="N1" s="3"/>
    </row>
    <row r="2" spans="1:14" ht="14.25" customHeight="1" x14ac:dyDescent="0.2">
      <c r="A2" s="5" t="s">
        <v>1</v>
      </c>
      <c r="B2" s="6" t="s">
        <v>2</v>
      </c>
      <c r="C2" s="159"/>
      <c r="D2" s="6"/>
      <c r="E2" s="6"/>
      <c r="F2" s="6"/>
      <c r="G2" s="7"/>
      <c r="H2" s="159"/>
      <c r="I2" s="7"/>
      <c r="J2" s="7"/>
      <c r="K2" s="8"/>
    </row>
    <row r="3" spans="1:14" ht="13.5" customHeight="1" x14ac:dyDescent="0.2">
      <c r="B3" s="162" t="s">
        <v>3</v>
      </c>
      <c r="C3" s="162"/>
      <c r="D3" s="162"/>
      <c r="E3" s="162"/>
      <c r="F3" s="162"/>
      <c r="G3" s="7"/>
      <c r="H3" s="159"/>
      <c r="I3" s="7"/>
      <c r="J3" s="7"/>
      <c r="K3" s="9"/>
    </row>
    <row r="4" spans="1:14" ht="13.5" thickBot="1" x14ac:dyDescent="0.25">
      <c r="B4" s="10"/>
      <c r="C4" s="160"/>
      <c r="D4" s="10"/>
      <c r="E4" s="10"/>
      <c r="F4" s="10"/>
      <c r="G4" s="10"/>
      <c r="H4" s="160"/>
      <c r="I4" s="10"/>
      <c r="J4" s="10"/>
      <c r="K4" s="10"/>
    </row>
    <row r="5" spans="1:14" s="13" customFormat="1" ht="47.25" customHeight="1" x14ac:dyDescent="0.2">
      <c r="A5" s="11"/>
      <c r="B5" s="168" t="s">
        <v>4</v>
      </c>
      <c r="C5" s="169"/>
      <c r="D5" s="169"/>
      <c r="E5" s="170"/>
      <c r="F5" s="12" t="s">
        <v>5</v>
      </c>
      <c r="G5" s="163" t="s">
        <v>67</v>
      </c>
      <c r="H5" s="166"/>
      <c r="I5" s="166"/>
      <c r="J5" s="167"/>
    </row>
    <row r="6" spans="1:14" s="18" customFormat="1" ht="25.5" x14ac:dyDescent="0.2">
      <c r="A6" s="14" t="s">
        <v>6</v>
      </c>
      <c r="B6" s="15" t="s">
        <v>7</v>
      </c>
      <c r="C6" s="15" t="s">
        <v>8</v>
      </c>
      <c r="D6" s="164" t="s">
        <v>9</v>
      </c>
      <c r="E6" s="165" t="s">
        <v>10</v>
      </c>
      <c r="F6" s="16"/>
      <c r="G6" s="17" t="s">
        <v>7</v>
      </c>
      <c r="H6" s="15" t="s">
        <v>8</v>
      </c>
      <c r="I6" s="164" t="s">
        <v>9</v>
      </c>
      <c r="J6" s="165" t="s">
        <v>10</v>
      </c>
    </row>
    <row r="7" spans="1:14" s="18" customFormat="1" ht="15" customHeight="1" x14ac:dyDescent="0.2">
      <c r="A7" s="19"/>
      <c r="B7" s="20"/>
      <c r="C7" s="20" t="s">
        <v>11</v>
      </c>
      <c r="D7" s="20" t="s">
        <v>12</v>
      </c>
      <c r="E7" s="21" t="s">
        <v>13</v>
      </c>
      <c r="F7" s="16"/>
      <c r="G7" s="22"/>
      <c r="H7" s="20" t="s">
        <v>11</v>
      </c>
      <c r="I7" s="20" t="s">
        <v>12</v>
      </c>
      <c r="J7" s="23" t="s">
        <v>13</v>
      </c>
    </row>
    <row r="8" spans="1:14" x14ac:dyDescent="0.2">
      <c r="A8" s="24" t="s">
        <v>14</v>
      </c>
      <c r="B8" s="25"/>
      <c r="C8" s="64"/>
      <c r="D8" s="26"/>
      <c r="E8" s="139"/>
      <c r="F8" s="27"/>
      <c r="G8" s="28"/>
      <c r="H8" s="64"/>
      <c r="I8" s="26"/>
      <c r="J8" s="29"/>
      <c r="K8" s="4"/>
    </row>
    <row r="9" spans="1:14" ht="25.5" customHeight="1" x14ac:dyDescent="0.2">
      <c r="A9" s="30" t="s">
        <v>15</v>
      </c>
      <c r="B9" s="31"/>
      <c r="C9" s="66"/>
      <c r="D9" s="32"/>
      <c r="E9" s="48"/>
      <c r="F9" s="27"/>
      <c r="G9" s="33"/>
      <c r="H9" s="66"/>
      <c r="I9" s="32"/>
      <c r="J9" s="34"/>
      <c r="K9" s="4"/>
    </row>
    <row r="10" spans="1:14" x14ac:dyDescent="0.2">
      <c r="A10" s="30" t="s">
        <v>16</v>
      </c>
      <c r="B10" s="31" t="s">
        <v>17</v>
      </c>
      <c r="C10" s="35">
        <v>24</v>
      </c>
      <c r="D10" s="32">
        <v>1000</v>
      </c>
      <c r="E10" s="48">
        <f>C10*D10</f>
        <v>24000</v>
      </c>
      <c r="F10" s="27"/>
      <c r="G10" s="33" t="s">
        <v>17</v>
      </c>
      <c r="H10" s="35">
        <v>24</v>
      </c>
      <c r="I10" s="32">
        <v>1000</v>
      </c>
      <c r="J10" s="34">
        <f>H10*I10</f>
        <v>24000</v>
      </c>
      <c r="K10" s="4"/>
    </row>
    <row r="11" spans="1:14" x14ac:dyDescent="0.2">
      <c r="A11" s="30" t="s">
        <v>18</v>
      </c>
      <c r="B11" s="31" t="s">
        <v>17</v>
      </c>
      <c r="C11" s="35">
        <v>24</v>
      </c>
      <c r="D11" s="32">
        <v>1000</v>
      </c>
      <c r="E11" s="48">
        <f t="shared" ref="E11:E16" si="0">C11*D11</f>
        <v>24000</v>
      </c>
      <c r="F11" s="27"/>
      <c r="G11" s="33" t="s">
        <v>17</v>
      </c>
      <c r="H11" s="35">
        <v>24</v>
      </c>
      <c r="I11" s="32">
        <v>1000</v>
      </c>
      <c r="J11" s="34">
        <f>H11*I11</f>
        <v>24000</v>
      </c>
      <c r="K11" s="4"/>
    </row>
    <row r="12" spans="1:14" ht="25.5" x14ac:dyDescent="0.2">
      <c r="A12" s="30" t="s">
        <v>19</v>
      </c>
      <c r="B12" s="31" t="s">
        <v>17</v>
      </c>
      <c r="C12" s="35">
        <v>12</v>
      </c>
      <c r="D12" s="32">
        <v>1500</v>
      </c>
      <c r="E12" s="48">
        <f t="shared" si="0"/>
        <v>18000</v>
      </c>
      <c r="F12" s="27"/>
      <c r="G12" s="33" t="s">
        <v>17</v>
      </c>
      <c r="H12" s="35">
        <v>12</v>
      </c>
      <c r="I12" s="32">
        <v>1500</v>
      </c>
      <c r="J12" s="34">
        <f>H12*I12</f>
        <v>18000</v>
      </c>
      <c r="K12" s="4"/>
    </row>
    <row r="13" spans="1:14" x14ac:dyDescent="0.2">
      <c r="A13" s="30" t="s">
        <v>20</v>
      </c>
      <c r="B13" s="31"/>
      <c r="C13" s="35"/>
      <c r="D13" s="32"/>
      <c r="E13" s="48"/>
      <c r="F13" s="27"/>
      <c r="G13" s="33"/>
      <c r="H13" s="35"/>
      <c r="I13" s="32"/>
      <c r="J13" s="34"/>
      <c r="K13" s="4"/>
    </row>
    <row r="14" spans="1:14" x14ac:dyDescent="0.2">
      <c r="A14" s="30" t="s">
        <v>21</v>
      </c>
      <c r="B14" s="31" t="s">
        <v>22</v>
      </c>
      <c r="C14" s="35">
        <v>10</v>
      </c>
      <c r="D14" s="32">
        <v>140</v>
      </c>
      <c r="E14" s="48">
        <f t="shared" si="0"/>
        <v>1400</v>
      </c>
      <c r="F14" s="27"/>
      <c r="G14" s="33" t="s">
        <v>22</v>
      </c>
      <c r="H14" s="35">
        <v>10</v>
      </c>
      <c r="I14" s="32">
        <v>140</v>
      </c>
      <c r="J14" s="34">
        <f>H14*I14</f>
        <v>1400</v>
      </c>
      <c r="K14" s="4"/>
    </row>
    <row r="15" spans="1:14" x14ac:dyDescent="0.2">
      <c r="A15" s="30" t="s">
        <v>23</v>
      </c>
      <c r="B15" s="31" t="s">
        <v>22</v>
      </c>
      <c r="C15" s="35">
        <v>20</v>
      </c>
      <c r="D15" s="32">
        <v>120</v>
      </c>
      <c r="E15" s="48">
        <f t="shared" si="0"/>
        <v>2400</v>
      </c>
      <c r="F15" s="36"/>
      <c r="G15" s="33" t="s">
        <v>22</v>
      </c>
      <c r="H15" s="35">
        <v>20</v>
      </c>
      <c r="I15" s="32">
        <v>120</v>
      </c>
      <c r="J15" s="34">
        <f>H15*I15</f>
        <v>2400</v>
      </c>
      <c r="K15" s="4"/>
    </row>
    <row r="16" spans="1:14" x14ac:dyDescent="0.2">
      <c r="A16" s="30" t="s">
        <v>24</v>
      </c>
      <c r="B16" s="31" t="s">
        <v>22</v>
      </c>
      <c r="C16" s="37">
        <v>100</v>
      </c>
      <c r="D16" s="38">
        <v>100</v>
      </c>
      <c r="E16" s="67">
        <f t="shared" si="0"/>
        <v>10000</v>
      </c>
      <c r="F16" s="39"/>
      <c r="G16" s="40" t="s">
        <v>22</v>
      </c>
      <c r="H16" s="37">
        <v>115</v>
      </c>
      <c r="I16" s="38">
        <v>100</v>
      </c>
      <c r="J16" s="41">
        <f>H16*I16</f>
        <v>11500</v>
      </c>
      <c r="K16" s="4"/>
    </row>
    <row r="17" spans="1:11" x14ac:dyDescent="0.2">
      <c r="A17" s="42" t="s">
        <v>25</v>
      </c>
      <c r="B17" s="43"/>
      <c r="C17" s="44"/>
      <c r="D17" s="45"/>
      <c r="E17" s="139">
        <f>SUM(E10:E16)</f>
        <v>79800</v>
      </c>
      <c r="F17" s="36"/>
      <c r="G17" s="46"/>
      <c r="H17" s="44"/>
      <c r="I17" s="45"/>
      <c r="J17" s="29">
        <f>SUM(J10:J16)</f>
        <v>81300</v>
      </c>
      <c r="K17" s="4"/>
    </row>
    <row r="18" spans="1:11" x14ac:dyDescent="0.2">
      <c r="A18" s="24" t="s">
        <v>26</v>
      </c>
      <c r="B18" s="25"/>
      <c r="C18" s="47"/>
      <c r="D18" s="26"/>
      <c r="E18" s="65"/>
      <c r="F18" s="27"/>
      <c r="G18" s="28"/>
      <c r="H18" s="47"/>
      <c r="I18" s="26"/>
      <c r="J18" s="29"/>
      <c r="K18" s="4"/>
    </row>
    <row r="19" spans="1:11" x14ac:dyDescent="0.2">
      <c r="A19" s="30" t="s">
        <v>27</v>
      </c>
      <c r="B19" s="31" t="s">
        <v>28</v>
      </c>
      <c r="C19" s="35">
        <v>10</v>
      </c>
      <c r="D19" s="32">
        <v>200</v>
      </c>
      <c r="E19" s="48">
        <f>D19*C19</f>
        <v>2000</v>
      </c>
      <c r="F19" s="36"/>
      <c r="G19" s="33" t="s">
        <v>28</v>
      </c>
      <c r="H19" s="35">
        <v>10</v>
      </c>
      <c r="I19" s="32">
        <v>200</v>
      </c>
      <c r="J19" s="48">
        <f>I19*H19</f>
        <v>2000</v>
      </c>
      <c r="K19" s="4"/>
    </row>
    <row r="20" spans="1:11" x14ac:dyDescent="0.2">
      <c r="A20" s="30" t="s">
        <v>29</v>
      </c>
      <c r="B20" s="31" t="s">
        <v>17</v>
      </c>
      <c r="C20" s="49">
        <v>10</v>
      </c>
      <c r="D20" s="50">
        <v>120</v>
      </c>
      <c r="E20" s="48">
        <f>D20*C20</f>
        <v>1200</v>
      </c>
      <c r="F20" s="27"/>
      <c r="G20" s="33" t="s">
        <v>17</v>
      </c>
      <c r="H20" s="49">
        <v>10</v>
      </c>
      <c r="I20" s="50">
        <v>120</v>
      </c>
      <c r="J20" s="48">
        <f>I20*H20</f>
        <v>1200</v>
      </c>
      <c r="K20" s="4"/>
    </row>
    <row r="21" spans="1:11" x14ac:dyDescent="0.2">
      <c r="A21" s="42" t="s">
        <v>30</v>
      </c>
      <c r="B21" s="43"/>
      <c r="C21" s="44"/>
      <c r="D21" s="45"/>
      <c r="E21" s="139">
        <f>SUM(E19:E20)</f>
        <v>3200</v>
      </c>
      <c r="F21" s="36"/>
      <c r="G21" s="46"/>
      <c r="H21" s="44"/>
      <c r="I21" s="45"/>
      <c r="J21" s="51">
        <f>SUM(J19:J20)</f>
        <v>3200</v>
      </c>
      <c r="K21" s="4"/>
    </row>
    <row r="22" spans="1:11" x14ac:dyDescent="0.2">
      <c r="A22" s="24" t="s">
        <v>31</v>
      </c>
      <c r="B22" s="25"/>
      <c r="C22" s="47"/>
      <c r="D22" s="26"/>
      <c r="E22" s="139"/>
      <c r="F22" s="27"/>
      <c r="G22" s="28"/>
      <c r="H22" s="47"/>
      <c r="I22" s="26"/>
      <c r="J22" s="52"/>
      <c r="K22" s="4"/>
    </row>
    <row r="23" spans="1:11" x14ac:dyDescent="0.2">
      <c r="A23" s="30" t="s">
        <v>32</v>
      </c>
      <c r="B23" s="31" t="s">
        <v>33</v>
      </c>
      <c r="C23" s="35">
        <v>0</v>
      </c>
      <c r="D23" s="32">
        <v>0</v>
      </c>
      <c r="E23" s="48">
        <f>C23*D23</f>
        <v>0</v>
      </c>
      <c r="F23" s="27"/>
      <c r="G23" s="33" t="s">
        <v>33</v>
      </c>
      <c r="H23" s="35">
        <v>0</v>
      </c>
      <c r="I23" s="32">
        <v>0</v>
      </c>
      <c r="J23" s="48">
        <f t="shared" ref="J23:J28" si="1">H23*I23</f>
        <v>0</v>
      </c>
      <c r="K23" s="4"/>
    </row>
    <row r="24" spans="1:11" x14ac:dyDescent="0.2">
      <c r="A24" s="30" t="s">
        <v>34</v>
      </c>
      <c r="B24" s="31"/>
      <c r="C24" s="35">
        <v>5</v>
      </c>
      <c r="D24" s="32">
        <v>1000</v>
      </c>
      <c r="E24" s="48">
        <f>C24*D24</f>
        <v>5000</v>
      </c>
      <c r="F24" s="53"/>
      <c r="G24" s="33"/>
      <c r="H24" s="35">
        <v>5</v>
      </c>
      <c r="I24" s="32">
        <v>1000</v>
      </c>
      <c r="J24" s="48">
        <f t="shared" si="1"/>
        <v>5000</v>
      </c>
      <c r="K24" s="4"/>
    </row>
    <row r="25" spans="1:11" x14ac:dyDescent="0.2">
      <c r="A25" s="130" t="s">
        <v>35</v>
      </c>
      <c r="B25" s="131"/>
      <c r="C25" s="55">
        <v>1</v>
      </c>
      <c r="D25" s="56">
        <v>1500</v>
      </c>
      <c r="E25" s="48">
        <f>C25*D25</f>
        <v>1500</v>
      </c>
      <c r="F25" s="53"/>
      <c r="G25" s="40"/>
      <c r="H25" s="55">
        <v>1</v>
      </c>
      <c r="I25" s="56">
        <v>1500</v>
      </c>
      <c r="J25" s="48">
        <f t="shared" si="1"/>
        <v>1500</v>
      </c>
      <c r="K25" s="4"/>
    </row>
    <row r="26" spans="1:11" x14ac:dyDescent="0.2">
      <c r="A26" s="30" t="s">
        <v>36</v>
      </c>
      <c r="B26" s="31"/>
      <c r="C26" s="35">
        <v>1</v>
      </c>
      <c r="D26" s="32">
        <v>200</v>
      </c>
      <c r="E26" s="48">
        <f>C26*D26</f>
        <v>200</v>
      </c>
      <c r="F26" s="36"/>
      <c r="G26" s="33"/>
      <c r="H26" s="35">
        <v>1</v>
      </c>
      <c r="I26" s="32">
        <v>200</v>
      </c>
      <c r="J26" s="48">
        <f t="shared" si="1"/>
        <v>200</v>
      </c>
      <c r="K26" s="4"/>
    </row>
    <row r="27" spans="1:11" x14ac:dyDescent="0.2">
      <c r="A27" s="30" t="s">
        <v>37</v>
      </c>
      <c r="B27" s="31"/>
      <c r="C27" s="35">
        <v>0</v>
      </c>
      <c r="D27" s="32">
        <v>0</v>
      </c>
      <c r="E27" s="48">
        <f>C27*D27</f>
        <v>0</v>
      </c>
      <c r="F27" s="27"/>
      <c r="G27" s="33"/>
      <c r="H27" s="35">
        <v>0</v>
      </c>
      <c r="I27" s="32">
        <v>0</v>
      </c>
      <c r="J27" s="48">
        <f t="shared" si="1"/>
        <v>0</v>
      </c>
      <c r="K27" s="4"/>
    </row>
    <row r="28" spans="1:11" x14ac:dyDescent="0.2">
      <c r="A28" s="132" t="s">
        <v>63</v>
      </c>
      <c r="B28" s="133"/>
      <c r="C28" s="134"/>
      <c r="D28" s="135"/>
      <c r="E28" s="135"/>
      <c r="F28" s="136">
        <v>1500</v>
      </c>
      <c r="G28" s="137"/>
      <c r="H28" s="134">
        <v>1</v>
      </c>
      <c r="I28" s="135">
        <v>1500</v>
      </c>
      <c r="J28" s="135">
        <f t="shared" si="1"/>
        <v>1500</v>
      </c>
      <c r="K28" s="4"/>
    </row>
    <row r="29" spans="1:11" x14ac:dyDescent="0.2">
      <c r="A29" s="42" t="s">
        <v>38</v>
      </c>
      <c r="B29" s="43"/>
      <c r="C29" s="44"/>
      <c r="D29" s="45"/>
      <c r="E29" s="45">
        <f>SUM(E23:E28)</f>
        <v>6700</v>
      </c>
      <c r="F29" s="36"/>
      <c r="G29" s="46"/>
      <c r="H29" s="44"/>
      <c r="I29" s="45"/>
      <c r="J29" s="29">
        <f>SUM(J23:J28)</f>
        <v>8200</v>
      </c>
      <c r="K29" s="4"/>
    </row>
    <row r="30" spans="1:11" x14ac:dyDescent="0.2">
      <c r="A30" s="24" t="s">
        <v>39</v>
      </c>
      <c r="B30" s="31"/>
      <c r="C30" s="35"/>
      <c r="D30" s="32"/>
      <c r="E30" s="48"/>
      <c r="F30" s="27"/>
      <c r="G30" s="33"/>
      <c r="H30" s="35"/>
      <c r="I30" s="32"/>
      <c r="J30" s="54"/>
      <c r="K30" s="4"/>
    </row>
    <row r="31" spans="1:11" x14ac:dyDescent="0.2">
      <c r="A31" s="30" t="s">
        <v>40</v>
      </c>
      <c r="B31" s="31" t="s">
        <v>17</v>
      </c>
      <c r="C31" s="55">
        <v>24</v>
      </c>
      <c r="D31" s="56">
        <v>500</v>
      </c>
      <c r="E31" s="48">
        <f>C31*D31</f>
        <v>12000</v>
      </c>
      <c r="F31" s="57"/>
      <c r="G31" s="40" t="s">
        <v>17</v>
      </c>
      <c r="H31" s="55">
        <v>21</v>
      </c>
      <c r="I31" s="56">
        <v>500</v>
      </c>
      <c r="J31" s="58">
        <f>H31*I31</f>
        <v>10500</v>
      </c>
      <c r="K31" s="4"/>
    </row>
    <row r="32" spans="1:11" x14ac:dyDescent="0.2">
      <c r="A32" s="30" t="s">
        <v>41</v>
      </c>
      <c r="B32" s="31" t="s">
        <v>17</v>
      </c>
      <c r="C32" s="35">
        <v>24</v>
      </c>
      <c r="D32" s="32">
        <v>1000</v>
      </c>
      <c r="E32" s="48">
        <f>C32*D32</f>
        <v>24000</v>
      </c>
      <c r="F32" s="27"/>
      <c r="G32" s="33" t="s">
        <v>17</v>
      </c>
      <c r="H32" s="35">
        <v>24</v>
      </c>
      <c r="I32" s="32">
        <v>1000</v>
      </c>
      <c r="J32" s="58">
        <f>H32*I32</f>
        <v>24000</v>
      </c>
      <c r="K32" s="4"/>
    </row>
    <row r="33" spans="1:11" x14ac:dyDescent="0.2">
      <c r="A33" s="30" t="s">
        <v>42</v>
      </c>
      <c r="B33" s="31" t="s">
        <v>17</v>
      </c>
      <c r="C33" s="35">
        <v>24</v>
      </c>
      <c r="D33" s="32">
        <v>10</v>
      </c>
      <c r="E33" s="48">
        <f>C33*D33</f>
        <v>240</v>
      </c>
      <c r="F33" s="36"/>
      <c r="G33" s="33" t="s">
        <v>17</v>
      </c>
      <c r="H33" s="35">
        <v>24</v>
      </c>
      <c r="I33" s="32">
        <v>10</v>
      </c>
      <c r="J33" s="58">
        <f>H33*I33</f>
        <v>240</v>
      </c>
      <c r="K33" s="4"/>
    </row>
    <row r="34" spans="1:11" ht="12.75" customHeight="1" x14ac:dyDescent="0.2">
      <c r="A34" s="30" t="s">
        <v>43</v>
      </c>
      <c r="B34" s="31" t="s">
        <v>17</v>
      </c>
      <c r="C34" s="49">
        <v>24</v>
      </c>
      <c r="D34" s="50">
        <v>10</v>
      </c>
      <c r="E34" s="67">
        <f>C34*D34</f>
        <v>240</v>
      </c>
      <c r="F34" s="27"/>
      <c r="G34" s="33" t="s">
        <v>17</v>
      </c>
      <c r="H34" s="49">
        <v>24</v>
      </c>
      <c r="I34" s="50">
        <v>10</v>
      </c>
      <c r="J34" s="41">
        <f>H34*I34</f>
        <v>240</v>
      </c>
      <c r="K34" s="4"/>
    </row>
    <row r="35" spans="1:11" x14ac:dyDescent="0.2">
      <c r="A35" s="42" t="s">
        <v>44</v>
      </c>
      <c r="B35" s="59"/>
      <c r="C35" s="44"/>
      <c r="D35" s="45"/>
      <c r="E35" s="45">
        <f>SUM(E31:E34)</f>
        <v>36480</v>
      </c>
      <c r="F35" s="36">
        <f>SUM(F31:F34)</f>
        <v>0</v>
      </c>
      <c r="G35" s="60"/>
      <c r="H35" s="61"/>
      <c r="I35" s="62"/>
      <c r="J35" s="63">
        <f>SUM(J31:J34)</f>
        <v>34980</v>
      </c>
      <c r="K35" s="4"/>
    </row>
    <row r="36" spans="1:11" x14ac:dyDescent="0.2">
      <c r="A36" s="24" t="s">
        <v>45</v>
      </c>
      <c r="B36" s="64"/>
      <c r="C36" s="47"/>
      <c r="D36" s="26"/>
      <c r="E36" s="65"/>
      <c r="F36" s="27"/>
      <c r="G36" s="64"/>
      <c r="H36" s="47"/>
      <c r="I36" s="26"/>
      <c r="J36" s="65"/>
      <c r="K36" s="4"/>
    </row>
    <row r="37" spans="1:11" x14ac:dyDescent="0.2">
      <c r="A37" s="30" t="s">
        <v>46</v>
      </c>
      <c r="B37" s="66"/>
      <c r="C37" s="35">
        <v>6</v>
      </c>
      <c r="D37" s="32">
        <v>200</v>
      </c>
      <c r="E37" s="67">
        <f t="shared" ref="E37:E44" si="2">C37*D37</f>
        <v>1200</v>
      </c>
      <c r="F37" s="27"/>
      <c r="G37" s="66"/>
      <c r="H37" s="35">
        <v>6</v>
      </c>
      <c r="I37" s="32">
        <v>200</v>
      </c>
      <c r="J37" s="67">
        <f t="shared" ref="J37:J44" si="3">H37*I37</f>
        <v>1200</v>
      </c>
      <c r="K37" s="4"/>
    </row>
    <row r="38" spans="1:11" x14ac:dyDescent="0.2">
      <c r="A38" s="30" t="s">
        <v>47</v>
      </c>
      <c r="B38" s="66"/>
      <c r="C38" s="35">
        <v>4</v>
      </c>
      <c r="D38" s="32">
        <v>500</v>
      </c>
      <c r="E38" s="67">
        <f t="shared" si="2"/>
        <v>2000</v>
      </c>
      <c r="F38" s="27"/>
      <c r="G38" s="66"/>
      <c r="H38" s="35">
        <v>4</v>
      </c>
      <c r="I38" s="32">
        <v>500</v>
      </c>
      <c r="J38" s="67">
        <f t="shared" si="3"/>
        <v>2000</v>
      </c>
      <c r="K38" s="4"/>
    </row>
    <row r="39" spans="1:11" x14ac:dyDescent="0.2">
      <c r="A39" s="30" t="s">
        <v>48</v>
      </c>
      <c r="B39" s="66"/>
      <c r="C39" s="35">
        <v>1</v>
      </c>
      <c r="D39" s="32">
        <v>2000</v>
      </c>
      <c r="E39" s="67">
        <f t="shared" si="2"/>
        <v>2000</v>
      </c>
      <c r="F39" s="27"/>
      <c r="G39" s="66"/>
      <c r="H39" s="35">
        <v>1</v>
      </c>
      <c r="I39" s="32">
        <v>2000</v>
      </c>
      <c r="J39" s="67">
        <f t="shared" si="3"/>
        <v>2000</v>
      </c>
      <c r="K39" s="4"/>
    </row>
    <row r="40" spans="1:11" x14ac:dyDescent="0.2">
      <c r="A40" s="30" t="s">
        <v>49</v>
      </c>
      <c r="B40" s="66"/>
      <c r="C40" s="35">
        <v>0</v>
      </c>
      <c r="D40" s="32">
        <v>0</v>
      </c>
      <c r="E40" s="67">
        <f t="shared" si="2"/>
        <v>0</v>
      </c>
      <c r="F40" s="27"/>
      <c r="G40" s="66"/>
      <c r="H40" s="35">
        <v>0</v>
      </c>
      <c r="I40" s="32">
        <v>0</v>
      </c>
      <c r="J40" s="67">
        <f t="shared" si="3"/>
        <v>0</v>
      </c>
      <c r="K40" s="4"/>
    </row>
    <row r="41" spans="1:11" x14ac:dyDescent="0.2">
      <c r="A41" s="30" t="s">
        <v>50</v>
      </c>
      <c r="B41" s="66"/>
      <c r="C41" s="35">
        <v>5</v>
      </c>
      <c r="D41" s="32">
        <v>200</v>
      </c>
      <c r="E41" s="67">
        <f t="shared" si="2"/>
        <v>1000</v>
      </c>
      <c r="F41" s="27"/>
      <c r="G41" s="66"/>
      <c r="H41" s="35">
        <v>5</v>
      </c>
      <c r="I41" s="32">
        <v>200</v>
      </c>
      <c r="J41" s="67">
        <f t="shared" si="3"/>
        <v>1000</v>
      </c>
      <c r="K41" s="4"/>
    </row>
    <row r="42" spans="1:11" ht="13.5" customHeight="1" x14ac:dyDescent="0.2">
      <c r="A42" s="30" t="s">
        <v>51</v>
      </c>
      <c r="B42" s="66"/>
      <c r="C42" s="35">
        <v>0</v>
      </c>
      <c r="D42" s="32">
        <v>0</v>
      </c>
      <c r="E42" s="67">
        <f t="shared" si="2"/>
        <v>0</v>
      </c>
      <c r="F42" s="27"/>
      <c r="G42" s="66"/>
      <c r="H42" s="35">
        <v>0</v>
      </c>
      <c r="I42" s="32">
        <v>0</v>
      </c>
      <c r="J42" s="67">
        <f t="shared" si="3"/>
        <v>0</v>
      </c>
      <c r="K42" s="4"/>
    </row>
    <row r="43" spans="1:11" ht="12.75" customHeight="1" x14ac:dyDescent="0.2">
      <c r="A43" s="68" t="s">
        <v>52</v>
      </c>
      <c r="B43" s="69"/>
      <c r="C43" s="35">
        <v>4</v>
      </c>
      <c r="D43" s="32">
        <v>200</v>
      </c>
      <c r="E43" s="67">
        <f t="shared" si="2"/>
        <v>800</v>
      </c>
      <c r="F43" s="70"/>
      <c r="G43" s="66"/>
      <c r="H43" s="35">
        <v>4</v>
      </c>
      <c r="I43" s="32">
        <v>200</v>
      </c>
      <c r="J43" s="67">
        <f t="shared" si="3"/>
        <v>800</v>
      </c>
      <c r="K43" s="4"/>
    </row>
    <row r="44" spans="1:11" ht="12.75" customHeight="1" x14ac:dyDescent="0.2">
      <c r="A44" s="30" t="s">
        <v>53</v>
      </c>
      <c r="B44" s="32"/>
      <c r="C44" s="49">
        <v>6</v>
      </c>
      <c r="D44" s="50">
        <v>300</v>
      </c>
      <c r="E44" s="67">
        <f t="shared" si="2"/>
        <v>1800</v>
      </c>
      <c r="F44" s="71"/>
      <c r="G44" s="32"/>
      <c r="H44" s="49">
        <v>6</v>
      </c>
      <c r="I44" s="50">
        <v>300</v>
      </c>
      <c r="J44" s="67">
        <f t="shared" si="3"/>
        <v>1800</v>
      </c>
      <c r="K44" s="4"/>
    </row>
    <row r="45" spans="1:11" ht="12.75" customHeight="1" x14ac:dyDescent="0.2">
      <c r="A45" s="42" t="s">
        <v>54</v>
      </c>
      <c r="B45" s="72"/>
      <c r="C45" s="73"/>
      <c r="D45" s="74"/>
      <c r="E45" s="139">
        <f>SUM(E37:E44)</f>
        <v>8800</v>
      </c>
      <c r="F45" s="36"/>
      <c r="G45" s="72"/>
      <c r="H45" s="73"/>
      <c r="I45" s="74"/>
      <c r="J45" s="74">
        <f>SUM(J37:J44)</f>
        <v>8800</v>
      </c>
      <c r="K45" s="4"/>
    </row>
    <row r="46" spans="1:11" x14ac:dyDescent="0.2">
      <c r="A46" s="24" t="s">
        <v>55</v>
      </c>
      <c r="B46" s="75"/>
      <c r="C46" s="76"/>
      <c r="D46" s="77"/>
      <c r="E46" s="48"/>
      <c r="F46" s="78"/>
      <c r="G46" s="75"/>
      <c r="H46" s="76"/>
      <c r="I46" s="77"/>
      <c r="J46" s="79"/>
      <c r="K46" s="4"/>
    </row>
    <row r="47" spans="1:11" x14ac:dyDescent="0.2">
      <c r="A47" s="24"/>
      <c r="B47" s="75"/>
      <c r="C47" s="80">
        <v>2</v>
      </c>
      <c r="D47" s="81">
        <v>350</v>
      </c>
      <c r="E47" s="79">
        <f>D47*C47</f>
        <v>700</v>
      </c>
      <c r="F47" s="78"/>
      <c r="G47" s="75"/>
      <c r="H47" s="80">
        <v>2</v>
      </c>
      <c r="I47" s="81">
        <v>350</v>
      </c>
      <c r="J47" s="79">
        <f>I47:I49*H47:H49</f>
        <v>700</v>
      </c>
      <c r="K47" s="4"/>
    </row>
    <row r="48" spans="1:11" ht="12.75" customHeight="1" thickBot="1" x14ac:dyDescent="0.25">
      <c r="A48" s="82" t="s">
        <v>56</v>
      </c>
      <c r="B48" s="83"/>
      <c r="C48" s="61"/>
      <c r="D48" s="62"/>
      <c r="E48" s="140">
        <f>SUM(E47)</f>
        <v>700</v>
      </c>
      <c r="F48" s="84"/>
      <c r="G48" s="72"/>
      <c r="H48" s="73"/>
      <c r="I48" s="74"/>
      <c r="J48" s="74">
        <v>700</v>
      </c>
      <c r="K48" s="4"/>
    </row>
    <row r="49" spans="1:11" ht="19.5" customHeight="1" thickBot="1" x14ac:dyDescent="0.25">
      <c r="A49" s="85" t="s">
        <v>57</v>
      </c>
      <c r="B49" s="86"/>
      <c r="C49" s="87"/>
      <c r="D49" s="88"/>
      <c r="E49" s="106">
        <f>E45+E35+E29+E21+E17+E48</f>
        <v>135680</v>
      </c>
      <c r="F49" s="90"/>
      <c r="G49" s="91"/>
      <c r="H49" s="92"/>
      <c r="I49" s="93"/>
      <c r="J49" s="94">
        <f>J45+J35+J29+J21+J17+J48</f>
        <v>137180</v>
      </c>
      <c r="K49" s="4"/>
    </row>
    <row r="50" spans="1:11" ht="30" customHeight="1" x14ac:dyDescent="0.2">
      <c r="A50" s="95" t="s">
        <v>58</v>
      </c>
      <c r="B50" s="96"/>
      <c r="C50" s="97"/>
      <c r="D50" s="98"/>
      <c r="E50" s="98">
        <f>E49*0.07</f>
        <v>9497.6</v>
      </c>
      <c r="F50" s="99"/>
      <c r="G50" s="100"/>
      <c r="H50" s="101"/>
      <c r="I50" s="102"/>
      <c r="J50" s="103">
        <f>E50</f>
        <v>9497.6</v>
      </c>
      <c r="K50" s="4"/>
    </row>
    <row r="51" spans="1:11" ht="19.5" customHeight="1" x14ac:dyDescent="0.2">
      <c r="A51" s="85" t="s">
        <v>59</v>
      </c>
      <c r="B51" s="104"/>
      <c r="C51" s="105"/>
      <c r="D51" s="104"/>
      <c r="E51" s="89">
        <f>E50+E49</f>
        <v>145177.60000000001</v>
      </c>
      <c r="F51" s="90"/>
      <c r="G51" s="72"/>
      <c r="H51" s="73"/>
      <c r="I51" s="74"/>
      <c r="J51" s="106">
        <f>J50+J49</f>
        <v>146677.6</v>
      </c>
      <c r="K51" s="4"/>
    </row>
    <row r="52" spans="1:11" ht="30" customHeight="1" x14ac:dyDescent="0.2">
      <c r="A52" s="141" t="s">
        <v>64</v>
      </c>
      <c r="B52" s="142"/>
      <c r="C52" s="143"/>
      <c r="D52" s="144"/>
      <c r="E52" s="145">
        <v>6500</v>
      </c>
      <c r="F52" s="146">
        <v>-1500</v>
      </c>
      <c r="G52" s="147"/>
      <c r="H52" s="148"/>
      <c r="I52" s="149"/>
      <c r="J52" s="145">
        <f>E52+F52</f>
        <v>5000</v>
      </c>
      <c r="K52" s="4"/>
    </row>
    <row r="53" spans="1:11" ht="30" customHeight="1" x14ac:dyDescent="0.2">
      <c r="A53" s="150" t="s">
        <v>65</v>
      </c>
      <c r="B53" s="157" t="s">
        <v>66</v>
      </c>
      <c r="C53" s="151"/>
      <c r="D53" s="152"/>
      <c r="E53" s="153"/>
      <c r="F53" s="154"/>
      <c r="G53" s="157" t="s">
        <v>66</v>
      </c>
      <c r="H53" s="155"/>
      <c r="I53" s="156"/>
      <c r="J53" s="153"/>
      <c r="K53" s="4"/>
    </row>
    <row r="54" spans="1:11" ht="18" customHeight="1" thickBot="1" x14ac:dyDescent="0.25">
      <c r="A54" s="107" t="s">
        <v>60</v>
      </c>
      <c r="B54" s="108"/>
      <c r="C54" s="109"/>
      <c r="D54" s="108"/>
      <c r="E54" s="110">
        <f>E52+E51</f>
        <v>151677.6</v>
      </c>
      <c r="F54" s="111"/>
      <c r="G54" s="108"/>
      <c r="H54" s="109"/>
      <c r="I54" s="108"/>
      <c r="J54" s="112">
        <f>J52+J51</f>
        <v>151677.6</v>
      </c>
      <c r="K54" s="4"/>
    </row>
    <row r="55" spans="1:11" ht="27.75" thickBot="1" x14ac:dyDescent="0.25">
      <c r="A55" s="113" t="s">
        <v>61</v>
      </c>
      <c r="B55" s="114"/>
      <c r="C55" s="115"/>
      <c r="D55" s="116"/>
      <c r="E55" s="116"/>
      <c r="F55" s="117"/>
      <c r="G55" s="118"/>
      <c r="H55" s="119"/>
      <c r="I55" s="120"/>
      <c r="J55" s="121"/>
    </row>
    <row r="56" spans="1:11" ht="19.5" customHeight="1" thickBot="1" x14ac:dyDescent="0.25">
      <c r="A56" s="122" t="s">
        <v>62</v>
      </c>
      <c r="B56" s="123"/>
      <c r="C56" s="124"/>
      <c r="D56" s="123"/>
      <c r="E56" s="125">
        <f>E54</f>
        <v>151677.6</v>
      </c>
      <c r="F56" s="138">
        <f>SUM(F9:F55)</f>
        <v>0</v>
      </c>
      <c r="G56" s="126"/>
      <c r="H56" s="127"/>
      <c r="I56" s="128"/>
      <c r="J56" s="129">
        <f>J54</f>
        <v>151677.6</v>
      </c>
    </row>
  </sheetData>
  <mergeCells count="3">
    <mergeCell ref="B3:F3"/>
    <mergeCell ref="G5:J5"/>
    <mergeCell ref="B5:E5"/>
  </mergeCells>
  <phoneticPr fontId="11" type="noConversion"/>
  <pageMargins left="0.27" right="0.25" top="0.33" bottom="0.35" header="0.24" footer="0.24"/>
  <pageSetup paperSize="9" scale="64" orientation="landscape" copies="2" r:id="rId1"/>
  <headerFooter alignWithMargins="0">
    <oddFooter>&amp;L&amp;"Times New Roman,Bold"&amp;9 15 January 2016&amp;"Times New Roman,Regular"
&amp;F - &amp;A&amp;R&amp;"Times New Roman,Regular"&amp;9&amp;P</oddFooter>
  </headerFooter>
  <extLst>
    <ext xmlns:mx="http://schemas.microsoft.com/office/mac/excel/2008/main" uri="{64002731-A6B0-56B0-2670-7721B7C09600}">
      <mx:PLV Mode="1" OnePage="0" WScale="6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addenda or use of contingencies</vt:lpstr>
      <vt:lpstr>'addenda or use of contingencies'!Print_Area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2018-05-24T13:47:56Z</cp:lastPrinted>
  <dcterms:created xsi:type="dcterms:W3CDTF">2018-05-24T07:21:09Z</dcterms:created>
  <dcterms:modified xsi:type="dcterms:W3CDTF">2019-09-05T14:30:02Z</dcterms:modified>
</cp:coreProperties>
</file>