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an Dinçer\Desktop\TUR Grant Management\"/>
    </mc:Choice>
  </mc:AlternateContent>
  <bookViews>
    <workbookView xWindow="0" yWindow="0" windowWidth="20490" windowHeight="7650"/>
  </bookViews>
  <sheets>
    <sheet name="Expenditure list" sheetId="4" r:id="rId1"/>
  </sheets>
  <externalReferences>
    <externalReference r:id="rId2"/>
  </externalReferences>
  <definedNames>
    <definedName name="_xlnm._FilterDatabase" localSheetId="0" hidden="1">'Expenditure list'!$A$4:$M$175</definedName>
    <definedName name="_xlnm.Print_Area" localSheetId="0">'Expenditure list'!$A$3:$M$175</definedName>
    <definedName name="_xlnm.Print_Titles" localSheetId="0">'Expenditure list'!$4:$4</definedName>
    <definedName name="total_cost">'[1]Worksheet 1 Project budget'!$E$56</definedName>
    <definedName name="total_cost_y1">'[1]Worksheet 1 Project budget'!$I$56</definedName>
    <definedName name="Z_30A61A65_BE33_41F4_AB03_983DB9CA83BC_.wvu.FilterData" localSheetId="0" hidden="1">'Expenditure list'!$A$4:$M$175</definedName>
    <definedName name="Z_30A61A65_BE33_41F4_AB03_983DB9CA83BC_.wvu.PrintArea" localSheetId="0" hidden="1">'Expenditure list'!$A$3:$M$175</definedName>
    <definedName name="Z_30A61A65_BE33_41F4_AB03_983DB9CA83BC_.wvu.PrintTitles" localSheetId="0" hidden="1">'Expenditure list'!$4:$4</definedName>
    <definedName name="Z_F94DA435_6AD1_4EAC_AFD1_417B48FE9251_.wvu.FilterData" localSheetId="0" hidden="1">'Expenditure list'!$A$4:$M$175</definedName>
    <definedName name="Z_F94DA435_6AD1_4EAC_AFD1_417B48FE9251_.wvu.PrintArea" localSheetId="0" hidden="1">'Expenditure list'!$A$3:$M$175</definedName>
    <definedName name="Z_F94DA435_6AD1_4EAC_AFD1_417B48FE9251_.wvu.PrintTitles" localSheetId="0" hidden="1">'Expenditure list'!$4:$4</definedName>
  </definedNames>
  <calcPr calcId="162913"/>
</workbook>
</file>

<file path=xl/calcChain.xml><?xml version="1.0" encoding="utf-8"?>
<calcChain xmlns="http://schemas.openxmlformats.org/spreadsheetml/2006/main">
  <c r="L175" i="4" l="1"/>
  <c r="K171" i="4"/>
  <c r="K170" i="4"/>
  <c r="K169" i="4"/>
  <c r="K168" i="4"/>
  <c r="K167" i="4"/>
  <c r="K166" i="4"/>
  <c r="K165" i="4"/>
  <c r="K163" i="4"/>
  <c r="K162" i="4"/>
  <c r="K161" i="4"/>
  <c r="K159" i="4"/>
  <c r="K158" i="4"/>
  <c r="K156" i="4"/>
  <c r="K155" i="4"/>
  <c r="K154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M5" i="4"/>
  <c r="K175" i="4" l="1"/>
  <c r="M175" i="4" s="1"/>
  <c r="M6" i="4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M58" i="4" s="1"/>
  <c r="M59" i="4" s="1"/>
  <c r="M60" i="4" s="1"/>
  <c r="M61" i="4" s="1"/>
  <c r="M62" i="4" s="1"/>
  <c r="M63" i="4" s="1"/>
  <c r="M64" i="4" s="1"/>
  <c r="M65" i="4" s="1"/>
  <c r="M66" i="4" s="1"/>
  <c r="M67" i="4" s="1"/>
  <c r="M68" i="4" s="1"/>
  <c r="M69" i="4" s="1"/>
  <c r="M70" i="4" s="1"/>
  <c r="M71" i="4" s="1"/>
  <c r="M72" i="4" s="1"/>
  <c r="M73" i="4" s="1"/>
  <c r="M74" i="4" s="1"/>
  <c r="M75" i="4" s="1"/>
  <c r="M76" i="4" s="1"/>
  <c r="M77" i="4" s="1"/>
  <c r="M78" i="4" s="1"/>
  <c r="M79" i="4" s="1"/>
  <c r="M80" i="4" s="1"/>
  <c r="M81" i="4" l="1"/>
  <c r="M82" i="4"/>
  <c r="M83" i="4" s="1"/>
  <c r="M84" i="4" s="1"/>
  <c r="M85" i="4" s="1"/>
  <c r="M86" i="4" s="1"/>
  <c r="M87" i="4" s="1"/>
  <c r="M88" i="4" s="1"/>
  <c r="M89" i="4" s="1"/>
  <c r="M90" i="4" s="1"/>
  <c r="M91" i="4" s="1"/>
  <c r="M92" i="4" s="1"/>
  <c r="M93" i="4" s="1"/>
  <c r="M94" i="4" s="1"/>
  <c r="M95" i="4" s="1"/>
  <c r="M96" i="4" s="1"/>
  <c r="M97" i="4" s="1"/>
  <c r="M98" i="4" s="1"/>
  <c r="M99" i="4" s="1"/>
  <c r="M100" i="4" s="1"/>
  <c r="M101" i="4" s="1"/>
  <c r="M102" i="4" s="1"/>
  <c r="M103" i="4" s="1"/>
  <c r="M104" i="4" s="1"/>
  <c r="M105" i="4" s="1"/>
  <c r="M106" i="4" s="1"/>
  <c r="M107" i="4" s="1"/>
  <c r="M108" i="4" s="1"/>
  <c r="M109" i="4" s="1"/>
  <c r="M110" i="4" s="1"/>
  <c r="M111" i="4" s="1"/>
  <c r="M112" i="4" s="1"/>
  <c r="M113" i="4" s="1"/>
  <c r="M114" i="4" s="1"/>
  <c r="M115" i="4" s="1"/>
  <c r="M116" i="4" s="1"/>
  <c r="M117" i="4" s="1"/>
  <c r="M118" i="4" s="1"/>
  <c r="M119" i="4" s="1"/>
  <c r="M120" i="4" s="1"/>
  <c r="M121" i="4" s="1"/>
  <c r="M122" i="4" s="1"/>
  <c r="M123" i="4" s="1"/>
  <c r="M124" i="4" s="1"/>
  <c r="M125" i="4" s="1"/>
  <c r="M126" i="4" s="1"/>
  <c r="M127" i="4" s="1"/>
  <c r="M128" i="4" s="1"/>
  <c r="M129" i="4" s="1"/>
  <c r="M130" i="4" s="1"/>
  <c r="M131" i="4" s="1"/>
  <c r="M132" i="4" s="1"/>
  <c r="M133" i="4" s="1"/>
  <c r="M134" i="4" s="1"/>
  <c r="M135" i="4" s="1"/>
  <c r="M136" i="4" s="1"/>
  <c r="M137" i="4" s="1"/>
  <c r="M138" i="4" s="1"/>
  <c r="M139" i="4" s="1"/>
  <c r="M140" i="4" s="1"/>
  <c r="M141" i="4" s="1"/>
  <c r="M142" i="4" s="1"/>
  <c r="M143" i="4" s="1"/>
  <c r="M144" i="4" s="1"/>
  <c r="M145" i="4" s="1"/>
  <c r="M146" i="4" s="1"/>
  <c r="M147" i="4" s="1"/>
  <c r="M148" i="4" s="1"/>
  <c r="M149" i="4" s="1"/>
  <c r="M150" i="4" s="1"/>
  <c r="M151" i="4" s="1"/>
  <c r="M152" i="4" s="1"/>
  <c r="M153" i="4" s="1"/>
  <c r="M154" i="4" s="1"/>
  <c r="M155" i="4" s="1"/>
  <c r="M156" i="4" s="1"/>
  <c r="M157" i="4" s="1"/>
  <c r="M158" i="4" s="1"/>
  <c r="M159" i="4" s="1"/>
  <c r="M160" i="4" s="1"/>
  <c r="M161" i="4" s="1"/>
  <c r="M162" i="4" s="1"/>
  <c r="M163" i="4" s="1"/>
  <c r="M164" i="4" s="1"/>
  <c r="M165" i="4" s="1"/>
  <c r="M166" i="4" s="1"/>
  <c r="M167" i="4" s="1"/>
  <c r="M168" i="4" s="1"/>
  <c r="M169" i="4" s="1"/>
  <c r="M170" i="4" s="1"/>
  <c r="M171" i="4" s="1"/>
  <c r="M172" i="4" s="1"/>
</calcChain>
</file>

<file path=xl/sharedStrings.xml><?xml version="1.0" encoding="utf-8"?>
<sst xmlns="http://schemas.openxmlformats.org/spreadsheetml/2006/main" count="356" uniqueCount="71">
  <si>
    <t>TL</t>
  </si>
  <si>
    <t>Rate</t>
  </si>
  <si>
    <t>EUR</t>
  </si>
  <si>
    <t>Activity No</t>
  </si>
  <si>
    <t>Date of invoice</t>
  </si>
  <si>
    <t>Supplier or receiver</t>
  </si>
  <si>
    <t>Invoice no.</t>
  </si>
  <si>
    <t>Days, nights, no of participants, items</t>
  </si>
  <si>
    <t>Description</t>
  </si>
  <si>
    <t>Type
1 : Bank
0 : Cash</t>
  </si>
  <si>
    <t>Debit (cash out)</t>
  </si>
  <si>
    <t>Credit (cash in)</t>
  </si>
  <si>
    <t>Balance</t>
  </si>
  <si>
    <t>EUD</t>
  </si>
  <si>
    <t>Payment 1</t>
  </si>
  <si>
    <t>4</t>
  </si>
  <si>
    <t>1.1.1.5</t>
  </si>
  <si>
    <t>5.8.1</t>
  </si>
  <si>
    <t>5.8.5</t>
  </si>
  <si>
    <t>5.8.12</t>
  </si>
  <si>
    <t>5.8.2</t>
  </si>
  <si>
    <t>5.8.7</t>
  </si>
  <si>
    <t>5.8.13</t>
  </si>
  <si>
    <t>5.8.3</t>
  </si>
  <si>
    <t>5.8.11</t>
  </si>
  <si>
    <t>5.8.14</t>
  </si>
  <si>
    <t>5.8.15</t>
  </si>
  <si>
    <t>5.8.16</t>
  </si>
  <si>
    <t>5.8.17</t>
  </si>
  <si>
    <t>5.8.18</t>
  </si>
  <si>
    <t>5.8.19</t>
  </si>
  <si>
    <t>5.8.20</t>
  </si>
  <si>
    <t>A 1.1.1</t>
  </si>
  <si>
    <t>2.2.1</t>
  </si>
  <si>
    <t>5.1.8</t>
  </si>
  <si>
    <t>1.3.2</t>
  </si>
  <si>
    <t>5.7.1</t>
  </si>
  <si>
    <t>A 1.1.1 &amp; 4</t>
  </si>
  <si>
    <t>3.5.1</t>
  </si>
  <si>
    <t>A 1.1.1 &amp; A 1.1.2 &amp; A 2.1.1 &amp; 4</t>
  </si>
  <si>
    <t>1.1.2.3</t>
  </si>
  <si>
    <t>A 1.1.1 &amp; A 1.1.2 &amp; 4</t>
  </si>
  <si>
    <t>1.1.1.3</t>
  </si>
  <si>
    <t>A 1.1.1 &amp; A 1.1.2</t>
  </si>
  <si>
    <t>1.1.1.2</t>
  </si>
  <si>
    <t>A 1.1.2 &amp; A 2.1.1</t>
  </si>
  <si>
    <t>5.5</t>
  </si>
  <si>
    <t>A 3.1.1</t>
  </si>
  <si>
    <t>A 2.1.1 &amp; A 3.1.1</t>
  </si>
  <si>
    <t>A 4.1.1</t>
  </si>
  <si>
    <t>2.1.4</t>
  </si>
  <si>
    <t>2.1.2</t>
  </si>
  <si>
    <t>2.2.3</t>
  </si>
  <si>
    <t>1.3.3</t>
  </si>
  <si>
    <t>5.7.3</t>
  </si>
  <si>
    <t>ALL</t>
  </si>
  <si>
    <t>2.2.5</t>
  </si>
  <si>
    <t>8</t>
  </si>
  <si>
    <t>3.2.1</t>
  </si>
  <si>
    <t>1.1.2.2</t>
  </si>
  <si>
    <t>5.6</t>
  </si>
  <si>
    <t>7/a</t>
  </si>
  <si>
    <t>7/b</t>
  </si>
  <si>
    <t>67-a</t>
  </si>
  <si>
    <t>op 2.2 &amp; 4</t>
  </si>
  <si>
    <t>1.1.1.4</t>
  </si>
  <si>
    <t>Total</t>
  </si>
  <si>
    <t>Implementation period of the contract (day month year - day month year)</t>
  </si>
  <si>
    <t xml:space="preserve">Contract No: </t>
  </si>
  <si>
    <t>Budget Line</t>
  </si>
  <si>
    <t>Cashflow - List of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</si>
</sst>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6" formatCode="_-* #,##0\ _F_-;\-* #,##0\ _F_-;_-* &quot;-&quot;??\ _F_-;_-@_-"/>
    <numFmt numFmtId="167" formatCode="0.000000"/>
    <numFmt numFmtId="168" formatCode="0.0000"/>
    <numFmt numFmtId="169" formatCode="_(* #,##0_);_(* \(#,##0\);_(* &quot;-&quot;??_);_(@_)"/>
    <numFmt numFmtId="170" formatCode="yyyy/mm/dd;@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70" fontId="3" fillId="6" borderId="1" xfId="0" applyNumberFormat="1" applyFont="1" applyFill="1" applyBorder="1" applyAlignment="1" applyProtection="1">
      <alignment horizontal="center" vertical="center"/>
      <protection locked="0"/>
    </xf>
    <xf numFmtId="170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wrapText="1"/>
      <protection locked="0"/>
    </xf>
    <xf numFmtId="4" fontId="3" fillId="6" borderId="1" xfId="3" applyNumberFormat="1" applyFont="1" applyFill="1" applyBorder="1" applyAlignment="1" applyProtection="1">
      <alignment vertical="center"/>
      <protection locked="0"/>
    </xf>
    <xf numFmtId="167" fontId="3" fillId="6" borderId="1" xfId="3" applyNumberFormat="1" applyFont="1" applyFill="1" applyBorder="1" applyAlignment="1" applyProtection="1">
      <alignment horizontal="right" vertical="center"/>
    </xf>
    <xf numFmtId="170" fontId="3" fillId="0" borderId="1" xfId="0" applyNumberFormat="1" applyFont="1" applyFill="1" applyBorder="1" applyAlignment="1" applyProtection="1">
      <alignment horizontal="center" vertical="center"/>
      <protection locked="0"/>
    </xf>
    <xf numFmtId="17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4" fontId="3" fillId="0" borderId="1" xfId="3" applyNumberFormat="1" applyFont="1" applyFill="1" applyBorder="1" applyAlignment="1" applyProtection="1">
      <alignment vertical="center"/>
      <protection locked="0"/>
    </xf>
    <xf numFmtId="167" fontId="3" fillId="0" borderId="1" xfId="3" applyNumberFormat="1" applyFont="1" applyFill="1" applyBorder="1" applyAlignment="1" applyProtection="1">
      <alignment horizontal="right" vertical="center"/>
    </xf>
    <xf numFmtId="4" fontId="3" fillId="0" borderId="1" xfId="3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167" fontId="5" fillId="0" borderId="1" xfId="3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top"/>
    </xf>
    <xf numFmtId="4" fontId="2" fillId="0" borderId="0" xfId="0" applyNumberFormat="1" applyFont="1" applyBorder="1" applyAlignment="1">
      <alignment horizontal="left" vertical="center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49" fontId="4" fillId="5" borderId="1" xfId="0" applyNumberFormat="1" applyFont="1" applyFill="1" applyBorder="1" applyAlignment="1" applyProtection="1">
      <alignment horizontal="center" vertical="center"/>
    </xf>
    <xf numFmtId="167" fontId="4" fillId="5" borderId="1" xfId="0" applyNumberFormat="1" applyFont="1" applyFill="1" applyBorder="1" applyAlignment="1" applyProtection="1">
      <alignment horizontal="center" vertical="center"/>
    </xf>
    <xf numFmtId="168" fontId="4" fillId="5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</xf>
    <xf numFmtId="166" fontId="4" fillId="4" borderId="1" xfId="3" applyNumberFormat="1" applyFont="1" applyFill="1" applyBorder="1" applyAlignment="1" applyProtection="1">
      <alignment horizontal="center" vertical="center" wrapText="1"/>
    </xf>
    <xf numFmtId="167" fontId="4" fillId="4" borderId="1" xfId="3" applyNumberFormat="1" applyFont="1" applyFill="1" applyBorder="1" applyAlignment="1" applyProtection="1">
      <alignment horizontal="center" vertical="center" wrapText="1"/>
    </xf>
    <xf numFmtId="4" fontId="4" fillId="4" borderId="1" xfId="3" applyNumberFormat="1" applyFont="1" applyFill="1" applyBorder="1" applyAlignment="1" applyProtection="1">
      <alignment horizontal="center" vertical="center" wrapText="1"/>
    </xf>
    <xf numFmtId="169" fontId="4" fillId="4" borderId="1" xfId="3" applyNumberFormat="1" applyFont="1" applyFill="1" applyBorder="1" applyAlignment="1" applyProtection="1">
      <alignment horizontal="center" vertical="center" wrapText="1"/>
    </xf>
    <xf numFmtId="49" fontId="4" fillId="2" borderId="7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4" fontId="3" fillId="6" borderId="1" xfId="3" applyNumberFormat="1" applyFont="1" applyFill="1" applyBorder="1" applyAlignment="1" applyProtection="1">
      <alignment horizontal="right" vertical="center"/>
    </xf>
    <xf numFmtId="4" fontId="3" fillId="0" borderId="1" xfId="3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/>
    <xf numFmtId="0" fontId="3" fillId="0" borderId="8" xfId="0" applyFont="1" applyFill="1" applyBorder="1"/>
    <xf numFmtId="0" fontId="1" fillId="0" borderId="8" xfId="0" applyFont="1" applyBorder="1"/>
    <xf numFmtId="15" fontId="4" fillId="0" borderId="8" xfId="0" applyNumberFormat="1" applyFont="1" applyFill="1" applyBorder="1" applyAlignment="1" applyProtection="1">
      <alignment horizontal="right" vertical="center" wrapText="1"/>
    </xf>
    <xf numFmtId="15" fontId="4" fillId="0" borderId="8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vertical="center" wrapText="1"/>
      <protection locked="0"/>
    </xf>
    <xf numFmtId="4" fontId="3" fillId="0" borderId="5" xfId="3" applyNumberFormat="1" applyFont="1" applyFill="1" applyBorder="1" applyAlignment="1" applyProtection="1">
      <alignment vertical="center"/>
      <protection locked="0"/>
    </xf>
    <xf numFmtId="167" fontId="3" fillId="0" borderId="5" xfId="3" applyNumberFormat="1" applyFont="1" applyFill="1" applyBorder="1" applyAlignment="1" applyProtection="1">
      <alignment horizontal="right" vertical="center"/>
    </xf>
    <xf numFmtId="4" fontId="3" fillId="0" borderId="5" xfId="3" applyNumberFormat="1" applyFont="1" applyFill="1" applyBorder="1" applyAlignment="1" applyProtection="1">
      <alignment vertical="center"/>
    </xf>
    <xf numFmtId="4" fontId="3" fillId="0" borderId="5" xfId="3" applyNumberFormat="1" applyFont="1" applyFill="1" applyBorder="1" applyAlignment="1" applyProtection="1">
      <alignment horizontal="right" vertical="center"/>
    </xf>
    <xf numFmtId="4" fontId="2" fillId="3" borderId="9" xfId="3" applyNumberFormat="1" applyFont="1" applyFill="1" applyBorder="1" applyAlignment="1" applyProtection="1">
      <alignment vertical="center"/>
    </xf>
    <xf numFmtId="4" fontId="2" fillId="3" borderId="9" xfId="3" applyNumberFormat="1" applyFont="1" applyFill="1" applyBorder="1" applyAlignment="1" applyProtection="1">
      <alignment horizontal="righ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15" fontId="2" fillId="3" borderId="9" xfId="0" applyNumberFormat="1" applyFont="1" applyFill="1" applyBorder="1" applyAlignment="1" applyProtection="1">
      <alignment horizontal="center" vertical="center"/>
    </xf>
  </cellXfs>
  <cellStyles count="4">
    <cellStyle name="Comma" xfId="3" builtinId="3"/>
    <cellStyle name="Normal" xfId="0" builtinId="0"/>
    <cellStyle name="Normal 2" xfId="1"/>
    <cellStyle name="Standa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eufeil/Local%20Settings/Temporary%20Internet%20Files/OLK97/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5"/>
  <sheetViews>
    <sheetView tabSelected="1" workbookViewId="0">
      <selection activeCell="J15" sqref="J15"/>
    </sheetView>
  </sheetViews>
  <sheetFormatPr defaultRowHeight="12.75" x14ac:dyDescent="0.2"/>
  <cols>
    <col min="1" max="1" width="24.28515625" style="1" bestFit="1" customWidth="1"/>
    <col min="2" max="2" width="16.140625" style="1" customWidth="1"/>
    <col min="3" max="3" width="27.42578125" style="2" customWidth="1"/>
    <col min="4" max="4" width="8" style="1" customWidth="1"/>
    <col min="5" max="5" width="9.28515625" style="1" bestFit="1" customWidth="1"/>
    <col min="6" max="6" width="12.140625" style="1" customWidth="1"/>
    <col min="7" max="7" width="60.140625" style="1" customWidth="1"/>
    <col min="8" max="8" width="8.7109375" style="1" customWidth="1"/>
    <col min="9" max="9" width="8.85546875" style="1" bestFit="1" customWidth="1"/>
    <col min="10" max="10" width="9.28515625" style="1" bestFit="1" customWidth="1"/>
    <col min="11" max="11" width="11.42578125" style="1" bestFit="1" customWidth="1"/>
    <col min="12" max="12" width="13.7109375" style="1" bestFit="1" customWidth="1"/>
    <col min="13" max="13" width="11.42578125" style="1" bestFit="1" customWidth="1"/>
    <col min="14" max="256" width="9.140625" style="1"/>
    <col min="257" max="257" width="24.28515625" style="1" bestFit="1" customWidth="1"/>
    <col min="258" max="258" width="16.140625" style="1" customWidth="1"/>
    <col min="259" max="259" width="27.42578125" style="1" customWidth="1"/>
    <col min="260" max="260" width="8" style="1" customWidth="1"/>
    <col min="261" max="261" width="9.28515625" style="1" bestFit="1" customWidth="1"/>
    <col min="262" max="262" width="12.140625" style="1" customWidth="1"/>
    <col min="263" max="263" width="60.140625" style="1" customWidth="1"/>
    <col min="264" max="264" width="8.7109375" style="1" customWidth="1"/>
    <col min="265" max="265" width="8.85546875" style="1" bestFit="1" customWidth="1"/>
    <col min="266" max="267" width="9.28515625" style="1" bestFit="1" customWidth="1"/>
    <col min="268" max="268" width="13.5703125" style="1" bestFit="1" customWidth="1"/>
    <col min="269" max="269" width="10.28515625" style="1" bestFit="1" customWidth="1"/>
    <col min="270" max="512" width="9.140625" style="1"/>
    <col min="513" max="513" width="24.28515625" style="1" bestFit="1" customWidth="1"/>
    <col min="514" max="514" width="16.140625" style="1" customWidth="1"/>
    <col min="515" max="515" width="27.42578125" style="1" customWidth="1"/>
    <col min="516" max="516" width="8" style="1" customWidth="1"/>
    <col min="517" max="517" width="9.28515625" style="1" bestFit="1" customWidth="1"/>
    <col min="518" max="518" width="12.140625" style="1" customWidth="1"/>
    <col min="519" max="519" width="60.140625" style="1" customWidth="1"/>
    <col min="520" max="520" width="8.7109375" style="1" customWidth="1"/>
    <col min="521" max="521" width="8.85546875" style="1" bestFit="1" customWidth="1"/>
    <col min="522" max="523" width="9.28515625" style="1" bestFit="1" customWidth="1"/>
    <col min="524" max="524" width="13.5703125" style="1" bestFit="1" customWidth="1"/>
    <col min="525" max="525" width="10.28515625" style="1" bestFit="1" customWidth="1"/>
    <col min="526" max="768" width="9.140625" style="1"/>
    <col min="769" max="769" width="24.28515625" style="1" bestFit="1" customWidth="1"/>
    <col min="770" max="770" width="16.140625" style="1" customWidth="1"/>
    <col min="771" max="771" width="27.42578125" style="1" customWidth="1"/>
    <col min="772" max="772" width="8" style="1" customWidth="1"/>
    <col min="773" max="773" width="9.28515625" style="1" bestFit="1" customWidth="1"/>
    <col min="774" max="774" width="12.140625" style="1" customWidth="1"/>
    <col min="775" max="775" width="60.140625" style="1" customWidth="1"/>
    <col min="776" max="776" width="8.7109375" style="1" customWidth="1"/>
    <col min="777" max="777" width="8.85546875" style="1" bestFit="1" customWidth="1"/>
    <col min="778" max="779" width="9.28515625" style="1" bestFit="1" customWidth="1"/>
    <col min="780" max="780" width="13.5703125" style="1" bestFit="1" customWidth="1"/>
    <col min="781" max="781" width="10.28515625" style="1" bestFit="1" customWidth="1"/>
    <col min="782" max="1024" width="9.140625" style="1"/>
    <col min="1025" max="1025" width="24.28515625" style="1" bestFit="1" customWidth="1"/>
    <col min="1026" max="1026" width="16.140625" style="1" customWidth="1"/>
    <col min="1027" max="1027" width="27.42578125" style="1" customWidth="1"/>
    <col min="1028" max="1028" width="8" style="1" customWidth="1"/>
    <col min="1029" max="1029" width="9.28515625" style="1" bestFit="1" customWidth="1"/>
    <col min="1030" max="1030" width="12.140625" style="1" customWidth="1"/>
    <col min="1031" max="1031" width="60.140625" style="1" customWidth="1"/>
    <col min="1032" max="1032" width="8.7109375" style="1" customWidth="1"/>
    <col min="1033" max="1033" width="8.85546875" style="1" bestFit="1" customWidth="1"/>
    <col min="1034" max="1035" width="9.28515625" style="1" bestFit="1" customWidth="1"/>
    <col min="1036" max="1036" width="13.5703125" style="1" bestFit="1" customWidth="1"/>
    <col min="1037" max="1037" width="10.28515625" style="1" bestFit="1" customWidth="1"/>
    <col min="1038" max="1280" width="9.140625" style="1"/>
    <col min="1281" max="1281" width="24.28515625" style="1" bestFit="1" customWidth="1"/>
    <col min="1282" max="1282" width="16.140625" style="1" customWidth="1"/>
    <col min="1283" max="1283" width="27.42578125" style="1" customWidth="1"/>
    <col min="1284" max="1284" width="8" style="1" customWidth="1"/>
    <col min="1285" max="1285" width="9.28515625" style="1" bestFit="1" customWidth="1"/>
    <col min="1286" max="1286" width="12.140625" style="1" customWidth="1"/>
    <col min="1287" max="1287" width="60.140625" style="1" customWidth="1"/>
    <col min="1288" max="1288" width="8.7109375" style="1" customWidth="1"/>
    <col min="1289" max="1289" width="8.85546875" style="1" bestFit="1" customWidth="1"/>
    <col min="1290" max="1291" width="9.28515625" style="1" bestFit="1" customWidth="1"/>
    <col min="1292" max="1292" width="13.5703125" style="1" bestFit="1" customWidth="1"/>
    <col min="1293" max="1293" width="10.28515625" style="1" bestFit="1" customWidth="1"/>
    <col min="1294" max="1536" width="9.140625" style="1"/>
    <col min="1537" max="1537" width="24.28515625" style="1" bestFit="1" customWidth="1"/>
    <col min="1538" max="1538" width="16.140625" style="1" customWidth="1"/>
    <col min="1539" max="1539" width="27.42578125" style="1" customWidth="1"/>
    <col min="1540" max="1540" width="8" style="1" customWidth="1"/>
    <col min="1541" max="1541" width="9.28515625" style="1" bestFit="1" customWidth="1"/>
    <col min="1542" max="1542" width="12.140625" style="1" customWidth="1"/>
    <col min="1543" max="1543" width="60.140625" style="1" customWidth="1"/>
    <col min="1544" max="1544" width="8.7109375" style="1" customWidth="1"/>
    <col min="1545" max="1545" width="8.85546875" style="1" bestFit="1" customWidth="1"/>
    <col min="1546" max="1547" width="9.28515625" style="1" bestFit="1" customWidth="1"/>
    <col min="1548" max="1548" width="13.5703125" style="1" bestFit="1" customWidth="1"/>
    <col min="1549" max="1549" width="10.28515625" style="1" bestFit="1" customWidth="1"/>
    <col min="1550" max="1792" width="9.140625" style="1"/>
    <col min="1793" max="1793" width="24.28515625" style="1" bestFit="1" customWidth="1"/>
    <col min="1794" max="1794" width="16.140625" style="1" customWidth="1"/>
    <col min="1795" max="1795" width="27.42578125" style="1" customWidth="1"/>
    <col min="1796" max="1796" width="8" style="1" customWidth="1"/>
    <col min="1797" max="1797" width="9.28515625" style="1" bestFit="1" customWidth="1"/>
    <col min="1798" max="1798" width="12.140625" style="1" customWidth="1"/>
    <col min="1799" max="1799" width="60.140625" style="1" customWidth="1"/>
    <col min="1800" max="1800" width="8.7109375" style="1" customWidth="1"/>
    <col min="1801" max="1801" width="8.85546875" style="1" bestFit="1" customWidth="1"/>
    <col min="1802" max="1803" width="9.28515625" style="1" bestFit="1" customWidth="1"/>
    <col min="1804" max="1804" width="13.5703125" style="1" bestFit="1" customWidth="1"/>
    <col min="1805" max="1805" width="10.28515625" style="1" bestFit="1" customWidth="1"/>
    <col min="1806" max="2048" width="9.140625" style="1"/>
    <col min="2049" max="2049" width="24.28515625" style="1" bestFit="1" customWidth="1"/>
    <col min="2050" max="2050" width="16.140625" style="1" customWidth="1"/>
    <col min="2051" max="2051" width="27.42578125" style="1" customWidth="1"/>
    <col min="2052" max="2052" width="8" style="1" customWidth="1"/>
    <col min="2053" max="2053" width="9.28515625" style="1" bestFit="1" customWidth="1"/>
    <col min="2054" max="2054" width="12.140625" style="1" customWidth="1"/>
    <col min="2055" max="2055" width="60.140625" style="1" customWidth="1"/>
    <col min="2056" max="2056" width="8.7109375" style="1" customWidth="1"/>
    <col min="2057" max="2057" width="8.85546875" style="1" bestFit="1" customWidth="1"/>
    <col min="2058" max="2059" width="9.28515625" style="1" bestFit="1" customWidth="1"/>
    <col min="2060" max="2060" width="13.5703125" style="1" bestFit="1" customWidth="1"/>
    <col min="2061" max="2061" width="10.28515625" style="1" bestFit="1" customWidth="1"/>
    <col min="2062" max="2304" width="9.140625" style="1"/>
    <col min="2305" max="2305" width="24.28515625" style="1" bestFit="1" customWidth="1"/>
    <col min="2306" max="2306" width="16.140625" style="1" customWidth="1"/>
    <col min="2307" max="2307" width="27.42578125" style="1" customWidth="1"/>
    <col min="2308" max="2308" width="8" style="1" customWidth="1"/>
    <col min="2309" max="2309" width="9.28515625" style="1" bestFit="1" customWidth="1"/>
    <col min="2310" max="2310" width="12.140625" style="1" customWidth="1"/>
    <col min="2311" max="2311" width="60.140625" style="1" customWidth="1"/>
    <col min="2312" max="2312" width="8.7109375" style="1" customWidth="1"/>
    <col min="2313" max="2313" width="8.85546875" style="1" bestFit="1" customWidth="1"/>
    <col min="2314" max="2315" width="9.28515625" style="1" bestFit="1" customWidth="1"/>
    <col min="2316" max="2316" width="13.5703125" style="1" bestFit="1" customWidth="1"/>
    <col min="2317" max="2317" width="10.28515625" style="1" bestFit="1" customWidth="1"/>
    <col min="2318" max="2560" width="9.140625" style="1"/>
    <col min="2561" max="2561" width="24.28515625" style="1" bestFit="1" customWidth="1"/>
    <col min="2562" max="2562" width="16.140625" style="1" customWidth="1"/>
    <col min="2563" max="2563" width="27.42578125" style="1" customWidth="1"/>
    <col min="2564" max="2564" width="8" style="1" customWidth="1"/>
    <col min="2565" max="2565" width="9.28515625" style="1" bestFit="1" customWidth="1"/>
    <col min="2566" max="2566" width="12.140625" style="1" customWidth="1"/>
    <col min="2567" max="2567" width="60.140625" style="1" customWidth="1"/>
    <col min="2568" max="2568" width="8.7109375" style="1" customWidth="1"/>
    <col min="2569" max="2569" width="8.85546875" style="1" bestFit="1" customWidth="1"/>
    <col min="2570" max="2571" width="9.28515625" style="1" bestFit="1" customWidth="1"/>
    <col min="2572" max="2572" width="13.5703125" style="1" bestFit="1" customWidth="1"/>
    <col min="2573" max="2573" width="10.28515625" style="1" bestFit="1" customWidth="1"/>
    <col min="2574" max="2816" width="9.140625" style="1"/>
    <col min="2817" max="2817" width="24.28515625" style="1" bestFit="1" customWidth="1"/>
    <col min="2818" max="2818" width="16.140625" style="1" customWidth="1"/>
    <col min="2819" max="2819" width="27.42578125" style="1" customWidth="1"/>
    <col min="2820" max="2820" width="8" style="1" customWidth="1"/>
    <col min="2821" max="2821" width="9.28515625" style="1" bestFit="1" customWidth="1"/>
    <col min="2822" max="2822" width="12.140625" style="1" customWidth="1"/>
    <col min="2823" max="2823" width="60.140625" style="1" customWidth="1"/>
    <col min="2824" max="2824" width="8.7109375" style="1" customWidth="1"/>
    <col min="2825" max="2825" width="8.85546875" style="1" bestFit="1" customWidth="1"/>
    <col min="2826" max="2827" width="9.28515625" style="1" bestFit="1" customWidth="1"/>
    <col min="2828" max="2828" width="13.5703125" style="1" bestFit="1" customWidth="1"/>
    <col min="2829" max="2829" width="10.28515625" style="1" bestFit="1" customWidth="1"/>
    <col min="2830" max="3072" width="9.140625" style="1"/>
    <col min="3073" max="3073" width="24.28515625" style="1" bestFit="1" customWidth="1"/>
    <col min="3074" max="3074" width="16.140625" style="1" customWidth="1"/>
    <col min="3075" max="3075" width="27.42578125" style="1" customWidth="1"/>
    <col min="3076" max="3076" width="8" style="1" customWidth="1"/>
    <col min="3077" max="3077" width="9.28515625" style="1" bestFit="1" customWidth="1"/>
    <col min="3078" max="3078" width="12.140625" style="1" customWidth="1"/>
    <col min="3079" max="3079" width="60.140625" style="1" customWidth="1"/>
    <col min="3080" max="3080" width="8.7109375" style="1" customWidth="1"/>
    <col min="3081" max="3081" width="8.85546875" style="1" bestFit="1" customWidth="1"/>
    <col min="3082" max="3083" width="9.28515625" style="1" bestFit="1" customWidth="1"/>
    <col min="3084" max="3084" width="13.5703125" style="1" bestFit="1" customWidth="1"/>
    <col min="3085" max="3085" width="10.28515625" style="1" bestFit="1" customWidth="1"/>
    <col min="3086" max="3328" width="9.140625" style="1"/>
    <col min="3329" max="3329" width="24.28515625" style="1" bestFit="1" customWidth="1"/>
    <col min="3330" max="3330" width="16.140625" style="1" customWidth="1"/>
    <col min="3331" max="3331" width="27.42578125" style="1" customWidth="1"/>
    <col min="3332" max="3332" width="8" style="1" customWidth="1"/>
    <col min="3333" max="3333" width="9.28515625" style="1" bestFit="1" customWidth="1"/>
    <col min="3334" max="3334" width="12.140625" style="1" customWidth="1"/>
    <col min="3335" max="3335" width="60.140625" style="1" customWidth="1"/>
    <col min="3336" max="3336" width="8.7109375" style="1" customWidth="1"/>
    <col min="3337" max="3337" width="8.85546875" style="1" bestFit="1" customWidth="1"/>
    <col min="3338" max="3339" width="9.28515625" style="1" bestFit="1" customWidth="1"/>
    <col min="3340" max="3340" width="13.5703125" style="1" bestFit="1" customWidth="1"/>
    <col min="3341" max="3341" width="10.28515625" style="1" bestFit="1" customWidth="1"/>
    <col min="3342" max="3584" width="9.140625" style="1"/>
    <col min="3585" max="3585" width="24.28515625" style="1" bestFit="1" customWidth="1"/>
    <col min="3586" max="3586" width="16.140625" style="1" customWidth="1"/>
    <col min="3587" max="3587" width="27.42578125" style="1" customWidth="1"/>
    <col min="3588" max="3588" width="8" style="1" customWidth="1"/>
    <col min="3589" max="3589" width="9.28515625" style="1" bestFit="1" customWidth="1"/>
    <col min="3590" max="3590" width="12.140625" style="1" customWidth="1"/>
    <col min="3591" max="3591" width="60.140625" style="1" customWidth="1"/>
    <col min="3592" max="3592" width="8.7109375" style="1" customWidth="1"/>
    <col min="3593" max="3593" width="8.85546875" style="1" bestFit="1" customWidth="1"/>
    <col min="3594" max="3595" width="9.28515625" style="1" bestFit="1" customWidth="1"/>
    <col min="3596" max="3596" width="13.5703125" style="1" bestFit="1" customWidth="1"/>
    <col min="3597" max="3597" width="10.28515625" style="1" bestFit="1" customWidth="1"/>
    <col min="3598" max="3840" width="9.140625" style="1"/>
    <col min="3841" max="3841" width="24.28515625" style="1" bestFit="1" customWidth="1"/>
    <col min="3842" max="3842" width="16.140625" style="1" customWidth="1"/>
    <col min="3843" max="3843" width="27.42578125" style="1" customWidth="1"/>
    <col min="3844" max="3844" width="8" style="1" customWidth="1"/>
    <col min="3845" max="3845" width="9.28515625" style="1" bestFit="1" customWidth="1"/>
    <col min="3846" max="3846" width="12.140625" style="1" customWidth="1"/>
    <col min="3847" max="3847" width="60.140625" style="1" customWidth="1"/>
    <col min="3848" max="3848" width="8.7109375" style="1" customWidth="1"/>
    <col min="3849" max="3849" width="8.85546875" style="1" bestFit="1" customWidth="1"/>
    <col min="3850" max="3851" width="9.28515625" style="1" bestFit="1" customWidth="1"/>
    <col min="3852" max="3852" width="13.5703125" style="1" bestFit="1" customWidth="1"/>
    <col min="3853" max="3853" width="10.28515625" style="1" bestFit="1" customWidth="1"/>
    <col min="3854" max="4096" width="9.140625" style="1"/>
    <col min="4097" max="4097" width="24.28515625" style="1" bestFit="1" customWidth="1"/>
    <col min="4098" max="4098" width="16.140625" style="1" customWidth="1"/>
    <col min="4099" max="4099" width="27.42578125" style="1" customWidth="1"/>
    <col min="4100" max="4100" width="8" style="1" customWidth="1"/>
    <col min="4101" max="4101" width="9.28515625" style="1" bestFit="1" customWidth="1"/>
    <col min="4102" max="4102" width="12.140625" style="1" customWidth="1"/>
    <col min="4103" max="4103" width="60.140625" style="1" customWidth="1"/>
    <col min="4104" max="4104" width="8.7109375" style="1" customWidth="1"/>
    <col min="4105" max="4105" width="8.85546875" style="1" bestFit="1" customWidth="1"/>
    <col min="4106" max="4107" width="9.28515625" style="1" bestFit="1" customWidth="1"/>
    <col min="4108" max="4108" width="13.5703125" style="1" bestFit="1" customWidth="1"/>
    <col min="4109" max="4109" width="10.28515625" style="1" bestFit="1" customWidth="1"/>
    <col min="4110" max="4352" width="9.140625" style="1"/>
    <col min="4353" max="4353" width="24.28515625" style="1" bestFit="1" customWidth="1"/>
    <col min="4354" max="4354" width="16.140625" style="1" customWidth="1"/>
    <col min="4355" max="4355" width="27.42578125" style="1" customWidth="1"/>
    <col min="4356" max="4356" width="8" style="1" customWidth="1"/>
    <col min="4357" max="4357" width="9.28515625" style="1" bestFit="1" customWidth="1"/>
    <col min="4358" max="4358" width="12.140625" style="1" customWidth="1"/>
    <col min="4359" max="4359" width="60.140625" style="1" customWidth="1"/>
    <col min="4360" max="4360" width="8.7109375" style="1" customWidth="1"/>
    <col min="4361" max="4361" width="8.85546875" style="1" bestFit="1" customWidth="1"/>
    <col min="4362" max="4363" width="9.28515625" style="1" bestFit="1" customWidth="1"/>
    <col min="4364" max="4364" width="13.5703125" style="1" bestFit="1" customWidth="1"/>
    <col min="4365" max="4365" width="10.28515625" style="1" bestFit="1" customWidth="1"/>
    <col min="4366" max="4608" width="9.140625" style="1"/>
    <col min="4609" max="4609" width="24.28515625" style="1" bestFit="1" customWidth="1"/>
    <col min="4610" max="4610" width="16.140625" style="1" customWidth="1"/>
    <col min="4611" max="4611" width="27.42578125" style="1" customWidth="1"/>
    <col min="4612" max="4612" width="8" style="1" customWidth="1"/>
    <col min="4613" max="4613" width="9.28515625" style="1" bestFit="1" customWidth="1"/>
    <col min="4614" max="4614" width="12.140625" style="1" customWidth="1"/>
    <col min="4615" max="4615" width="60.140625" style="1" customWidth="1"/>
    <col min="4616" max="4616" width="8.7109375" style="1" customWidth="1"/>
    <col min="4617" max="4617" width="8.85546875" style="1" bestFit="1" customWidth="1"/>
    <col min="4618" max="4619" width="9.28515625" style="1" bestFit="1" customWidth="1"/>
    <col min="4620" max="4620" width="13.5703125" style="1" bestFit="1" customWidth="1"/>
    <col min="4621" max="4621" width="10.28515625" style="1" bestFit="1" customWidth="1"/>
    <col min="4622" max="4864" width="9.140625" style="1"/>
    <col min="4865" max="4865" width="24.28515625" style="1" bestFit="1" customWidth="1"/>
    <col min="4866" max="4866" width="16.140625" style="1" customWidth="1"/>
    <col min="4867" max="4867" width="27.42578125" style="1" customWidth="1"/>
    <col min="4868" max="4868" width="8" style="1" customWidth="1"/>
    <col min="4869" max="4869" width="9.28515625" style="1" bestFit="1" customWidth="1"/>
    <col min="4870" max="4870" width="12.140625" style="1" customWidth="1"/>
    <col min="4871" max="4871" width="60.140625" style="1" customWidth="1"/>
    <col min="4872" max="4872" width="8.7109375" style="1" customWidth="1"/>
    <col min="4873" max="4873" width="8.85546875" style="1" bestFit="1" customWidth="1"/>
    <col min="4874" max="4875" width="9.28515625" style="1" bestFit="1" customWidth="1"/>
    <col min="4876" max="4876" width="13.5703125" style="1" bestFit="1" customWidth="1"/>
    <col min="4877" max="4877" width="10.28515625" style="1" bestFit="1" customWidth="1"/>
    <col min="4878" max="5120" width="9.140625" style="1"/>
    <col min="5121" max="5121" width="24.28515625" style="1" bestFit="1" customWidth="1"/>
    <col min="5122" max="5122" width="16.140625" style="1" customWidth="1"/>
    <col min="5123" max="5123" width="27.42578125" style="1" customWidth="1"/>
    <col min="5124" max="5124" width="8" style="1" customWidth="1"/>
    <col min="5125" max="5125" width="9.28515625" style="1" bestFit="1" customWidth="1"/>
    <col min="5126" max="5126" width="12.140625" style="1" customWidth="1"/>
    <col min="5127" max="5127" width="60.140625" style="1" customWidth="1"/>
    <col min="5128" max="5128" width="8.7109375" style="1" customWidth="1"/>
    <col min="5129" max="5129" width="8.85546875" style="1" bestFit="1" customWidth="1"/>
    <col min="5130" max="5131" width="9.28515625" style="1" bestFit="1" customWidth="1"/>
    <col min="5132" max="5132" width="13.5703125" style="1" bestFit="1" customWidth="1"/>
    <col min="5133" max="5133" width="10.28515625" style="1" bestFit="1" customWidth="1"/>
    <col min="5134" max="5376" width="9.140625" style="1"/>
    <col min="5377" max="5377" width="24.28515625" style="1" bestFit="1" customWidth="1"/>
    <col min="5378" max="5378" width="16.140625" style="1" customWidth="1"/>
    <col min="5379" max="5379" width="27.42578125" style="1" customWidth="1"/>
    <col min="5380" max="5380" width="8" style="1" customWidth="1"/>
    <col min="5381" max="5381" width="9.28515625" style="1" bestFit="1" customWidth="1"/>
    <col min="5382" max="5382" width="12.140625" style="1" customWidth="1"/>
    <col min="5383" max="5383" width="60.140625" style="1" customWidth="1"/>
    <col min="5384" max="5384" width="8.7109375" style="1" customWidth="1"/>
    <col min="5385" max="5385" width="8.85546875" style="1" bestFit="1" customWidth="1"/>
    <col min="5386" max="5387" width="9.28515625" style="1" bestFit="1" customWidth="1"/>
    <col min="5388" max="5388" width="13.5703125" style="1" bestFit="1" customWidth="1"/>
    <col min="5389" max="5389" width="10.28515625" style="1" bestFit="1" customWidth="1"/>
    <col min="5390" max="5632" width="9.140625" style="1"/>
    <col min="5633" max="5633" width="24.28515625" style="1" bestFit="1" customWidth="1"/>
    <col min="5634" max="5634" width="16.140625" style="1" customWidth="1"/>
    <col min="5635" max="5635" width="27.42578125" style="1" customWidth="1"/>
    <col min="5636" max="5636" width="8" style="1" customWidth="1"/>
    <col min="5637" max="5637" width="9.28515625" style="1" bestFit="1" customWidth="1"/>
    <col min="5638" max="5638" width="12.140625" style="1" customWidth="1"/>
    <col min="5639" max="5639" width="60.140625" style="1" customWidth="1"/>
    <col min="5640" max="5640" width="8.7109375" style="1" customWidth="1"/>
    <col min="5641" max="5641" width="8.85546875" style="1" bestFit="1" customWidth="1"/>
    <col min="5642" max="5643" width="9.28515625" style="1" bestFit="1" customWidth="1"/>
    <col min="5644" max="5644" width="13.5703125" style="1" bestFit="1" customWidth="1"/>
    <col min="5645" max="5645" width="10.28515625" style="1" bestFit="1" customWidth="1"/>
    <col min="5646" max="5888" width="9.140625" style="1"/>
    <col min="5889" max="5889" width="24.28515625" style="1" bestFit="1" customWidth="1"/>
    <col min="5890" max="5890" width="16.140625" style="1" customWidth="1"/>
    <col min="5891" max="5891" width="27.42578125" style="1" customWidth="1"/>
    <col min="5892" max="5892" width="8" style="1" customWidth="1"/>
    <col min="5893" max="5893" width="9.28515625" style="1" bestFit="1" customWidth="1"/>
    <col min="5894" max="5894" width="12.140625" style="1" customWidth="1"/>
    <col min="5895" max="5895" width="60.140625" style="1" customWidth="1"/>
    <col min="5896" max="5896" width="8.7109375" style="1" customWidth="1"/>
    <col min="5897" max="5897" width="8.85546875" style="1" bestFit="1" customWidth="1"/>
    <col min="5898" max="5899" width="9.28515625" style="1" bestFit="1" customWidth="1"/>
    <col min="5900" max="5900" width="13.5703125" style="1" bestFit="1" customWidth="1"/>
    <col min="5901" max="5901" width="10.28515625" style="1" bestFit="1" customWidth="1"/>
    <col min="5902" max="6144" width="9.140625" style="1"/>
    <col min="6145" max="6145" width="24.28515625" style="1" bestFit="1" customWidth="1"/>
    <col min="6146" max="6146" width="16.140625" style="1" customWidth="1"/>
    <col min="6147" max="6147" width="27.42578125" style="1" customWidth="1"/>
    <col min="6148" max="6148" width="8" style="1" customWidth="1"/>
    <col min="6149" max="6149" width="9.28515625" style="1" bestFit="1" customWidth="1"/>
    <col min="6150" max="6150" width="12.140625" style="1" customWidth="1"/>
    <col min="6151" max="6151" width="60.140625" style="1" customWidth="1"/>
    <col min="6152" max="6152" width="8.7109375" style="1" customWidth="1"/>
    <col min="6153" max="6153" width="8.85546875" style="1" bestFit="1" customWidth="1"/>
    <col min="6154" max="6155" width="9.28515625" style="1" bestFit="1" customWidth="1"/>
    <col min="6156" max="6156" width="13.5703125" style="1" bestFit="1" customWidth="1"/>
    <col min="6157" max="6157" width="10.28515625" style="1" bestFit="1" customWidth="1"/>
    <col min="6158" max="6400" width="9.140625" style="1"/>
    <col min="6401" max="6401" width="24.28515625" style="1" bestFit="1" customWidth="1"/>
    <col min="6402" max="6402" width="16.140625" style="1" customWidth="1"/>
    <col min="6403" max="6403" width="27.42578125" style="1" customWidth="1"/>
    <col min="6404" max="6404" width="8" style="1" customWidth="1"/>
    <col min="6405" max="6405" width="9.28515625" style="1" bestFit="1" customWidth="1"/>
    <col min="6406" max="6406" width="12.140625" style="1" customWidth="1"/>
    <col min="6407" max="6407" width="60.140625" style="1" customWidth="1"/>
    <col min="6408" max="6408" width="8.7109375" style="1" customWidth="1"/>
    <col min="6409" max="6409" width="8.85546875" style="1" bestFit="1" customWidth="1"/>
    <col min="6410" max="6411" width="9.28515625" style="1" bestFit="1" customWidth="1"/>
    <col min="6412" max="6412" width="13.5703125" style="1" bestFit="1" customWidth="1"/>
    <col min="6413" max="6413" width="10.28515625" style="1" bestFit="1" customWidth="1"/>
    <col min="6414" max="6656" width="9.140625" style="1"/>
    <col min="6657" max="6657" width="24.28515625" style="1" bestFit="1" customWidth="1"/>
    <col min="6658" max="6658" width="16.140625" style="1" customWidth="1"/>
    <col min="6659" max="6659" width="27.42578125" style="1" customWidth="1"/>
    <col min="6660" max="6660" width="8" style="1" customWidth="1"/>
    <col min="6661" max="6661" width="9.28515625" style="1" bestFit="1" customWidth="1"/>
    <col min="6662" max="6662" width="12.140625" style="1" customWidth="1"/>
    <col min="6663" max="6663" width="60.140625" style="1" customWidth="1"/>
    <col min="6664" max="6664" width="8.7109375" style="1" customWidth="1"/>
    <col min="6665" max="6665" width="8.85546875" style="1" bestFit="1" customWidth="1"/>
    <col min="6666" max="6667" width="9.28515625" style="1" bestFit="1" customWidth="1"/>
    <col min="6668" max="6668" width="13.5703125" style="1" bestFit="1" customWidth="1"/>
    <col min="6669" max="6669" width="10.28515625" style="1" bestFit="1" customWidth="1"/>
    <col min="6670" max="6912" width="9.140625" style="1"/>
    <col min="6913" max="6913" width="24.28515625" style="1" bestFit="1" customWidth="1"/>
    <col min="6914" max="6914" width="16.140625" style="1" customWidth="1"/>
    <col min="6915" max="6915" width="27.42578125" style="1" customWidth="1"/>
    <col min="6916" max="6916" width="8" style="1" customWidth="1"/>
    <col min="6917" max="6917" width="9.28515625" style="1" bestFit="1" customWidth="1"/>
    <col min="6918" max="6918" width="12.140625" style="1" customWidth="1"/>
    <col min="6919" max="6919" width="60.140625" style="1" customWidth="1"/>
    <col min="6920" max="6920" width="8.7109375" style="1" customWidth="1"/>
    <col min="6921" max="6921" width="8.85546875" style="1" bestFit="1" customWidth="1"/>
    <col min="6922" max="6923" width="9.28515625" style="1" bestFit="1" customWidth="1"/>
    <col min="6924" max="6924" width="13.5703125" style="1" bestFit="1" customWidth="1"/>
    <col min="6925" max="6925" width="10.28515625" style="1" bestFit="1" customWidth="1"/>
    <col min="6926" max="7168" width="9.140625" style="1"/>
    <col min="7169" max="7169" width="24.28515625" style="1" bestFit="1" customWidth="1"/>
    <col min="7170" max="7170" width="16.140625" style="1" customWidth="1"/>
    <col min="7171" max="7171" width="27.42578125" style="1" customWidth="1"/>
    <col min="7172" max="7172" width="8" style="1" customWidth="1"/>
    <col min="7173" max="7173" width="9.28515625" style="1" bestFit="1" customWidth="1"/>
    <col min="7174" max="7174" width="12.140625" style="1" customWidth="1"/>
    <col min="7175" max="7175" width="60.140625" style="1" customWidth="1"/>
    <col min="7176" max="7176" width="8.7109375" style="1" customWidth="1"/>
    <col min="7177" max="7177" width="8.85546875" style="1" bestFit="1" customWidth="1"/>
    <col min="7178" max="7179" width="9.28515625" style="1" bestFit="1" customWidth="1"/>
    <col min="7180" max="7180" width="13.5703125" style="1" bestFit="1" customWidth="1"/>
    <col min="7181" max="7181" width="10.28515625" style="1" bestFit="1" customWidth="1"/>
    <col min="7182" max="7424" width="9.140625" style="1"/>
    <col min="7425" max="7425" width="24.28515625" style="1" bestFit="1" customWidth="1"/>
    <col min="7426" max="7426" width="16.140625" style="1" customWidth="1"/>
    <col min="7427" max="7427" width="27.42578125" style="1" customWidth="1"/>
    <col min="7428" max="7428" width="8" style="1" customWidth="1"/>
    <col min="7429" max="7429" width="9.28515625" style="1" bestFit="1" customWidth="1"/>
    <col min="7430" max="7430" width="12.140625" style="1" customWidth="1"/>
    <col min="7431" max="7431" width="60.140625" style="1" customWidth="1"/>
    <col min="7432" max="7432" width="8.7109375" style="1" customWidth="1"/>
    <col min="7433" max="7433" width="8.85546875" style="1" bestFit="1" customWidth="1"/>
    <col min="7434" max="7435" width="9.28515625" style="1" bestFit="1" customWidth="1"/>
    <col min="7436" max="7436" width="13.5703125" style="1" bestFit="1" customWidth="1"/>
    <col min="7437" max="7437" width="10.28515625" style="1" bestFit="1" customWidth="1"/>
    <col min="7438" max="7680" width="9.140625" style="1"/>
    <col min="7681" max="7681" width="24.28515625" style="1" bestFit="1" customWidth="1"/>
    <col min="7682" max="7682" width="16.140625" style="1" customWidth="1"/>
    <col min="7683" max="7683" width="27.42578125" style="1" customWidth="1"/>
    <col min="7684" max="7684" width="8" style="1" customWidth="1"/>
    <col min="7685" max="7685" width="9.28515625" style="1" bestFit="1" customWidth="1"/>
    <col min="7686" max="7686" width="12.140625" style="1" customWidth="1"/>
    <col min="7687" max="7687" width="60.140625" style="1" customWidth="1"/>
    <col min="7688" max="7688" width="8.7109375" style="1" customWidth="1"/>
    <col min="7689" max="7689" width="8.85546875" style="1" bestFit="1" customWidth="1"/>
    <col min="7690" max="7691" width="9.28515625" style="1" bestFit="1" customWidth="1"/>
    <col min="7692" max="7692" width="13.5703125" style="1" bestFit="1" customWidth="1"/>
    <col min="7693" max="7693" width="10.28515625" style="1" bestFit="1" customWidth="1"/>
    <col min="7694" max="7936" width="9.140625" style="1"/>
    <col min="7937" max="7937" width="24.28515625" style="1" bestFit="1" customWidth="1"/>
    <col min="7938" max="7938" width="16.140625" style="1" customWidth="1"/>
    <col min="7939" max="7939" width="27.42578125" style="1" customWidth="1"/>
    <col min="7940" max="7940" width="8" style="1" customWidth="1"/>
    <col min="7941" max="7941" width="9.28515625" style="1" bestFit="1" customWidth="1"/>
    <col min="7942" max="7942" width="12.140625" style="1" customWidth="1"/>
    <col min="7943" max="7943" width="60.140625" style="1" customWidth="1"/>
    <col min="7944" max="7944" width="8.7109375" style="1" customWidth="1"/>
    <col min="7945" max="7945" width="8.85546875" style="1" bestFit="1" customWidth="1"/>
    <col min="7946" max="7947" width="9.28515625" style="1" bestFit="1" customWidth="1"/>
    <col min="7948" max="7948" width="13.5703125" style="1" bestFit="1" customWidth="1"/>
    <col min="7949" max="7949" width="10.28515625" style="1" bestFit="1" customWidth="1"/>
    <col min="7950" max="8192" width="9.140625" style="1"/>
    <col min="8193" max="8193" width="24.28515625" style="1" bestFit="1" customWidth="1"/>
    <col min="8194" max="8194" width="16.140625" style="1" customWidth="1"/>
    <col min="8195" max="8195" width="27.42578125" style="1" customWidth="1"/>
    <col min="8196" max="8196" width="8" style="1" customWidth="1"/>
    <col min="8197" max="8197" width="9.28515625" style="1" bestFit="1" customWidth="1"/>
    <col min="8198" max="8198" width="12.140625" style="1" customWidth="1"/>
    <col min="8199" max="8199" width="60.140625" style="1" customWidth="1"/>
    <col min="8200" max="8200" width="8.7109375" style="1" customWidth="1"/>
    <col min="8201" max="8201" width="8.85546875" style="1" bestFit="1" customWidth="1"/>
    <col min="8202" max="8203" width="9.28515625" style="1" bestFit="1" customWidth="1"/>
    <col min="8204" max="8204" width="13.5703125" style="1" bestFit="1" customWidth="1"/>
    <col min="8205" max="8205" width="10.28515625" style="1" bestFit="1" customWidth="1"/>
    <col min="8206" max="8448" width="9.140625" style="1"/>
    <col min="8449" max="8449" width="24.28515625" style="1" bestFit="1" customWidth="1"/>
    <col min="8450" max="8450" width="16.140625" style="1" customWidth="1"/>
    <col min="8451" max="8451" width="27.42578125" style="1" customWidth="1"/>
    <col min="8452" max="8452" width="8" style="1" customWidth="1"/>
    <col min="8453" max="8453" width="9.28515625" style="1" bestFit="1" customWidth="1"/>
    <col min="8454" max="8454" width="12.140625" style="1" customWidth="1"/>
    <col min="8455" max="8455" width="60.140625" style="1" customWidth="1"/>
    <col min="8456" max="8456" width="8.7109375" style="1" customWidth="1"/>
    <col min="8457" max="8457" width="8.85546875" style="1" bestFit="1" customWidth="1"/>
    <col min="8458" max="8459" width="9.28515625" style="1" bestFit="1" customWidth="1"/>
    <col min="8460" max="8460" width="13.5703125" style="1" bestFit="1" customWidth="1"/>
    <col min="8461" max="8461" width="10.28515625" style="1" bestFit="1" customWidth="1"/>
    <col min="8462" max="8704" width="9.140625" style="1"/>
    <col min="8705" max="8705" width="24.28515625" style="1" bestFit="1" customWidth="1"/>
    <col min="8706" max="8706" width="16.140625" style="1" customWidth="1"/>
    <col min="8707" max="8707" width="27.42578125" style="1" customWidth="1"/>
    <col min="8708" max="8708" width="8" style="1" customWidth="1"/>
    <col min="8709" max="8709" width="9.28515625" style="1" bestFit="1" customWidth="1"/>
    <col min="8710" max="8710" width="12.140625" style="1" customWidth="1"/>
    <col min="8711" max="8711" width="60.140625" style="1" customWidth="1"/>
    <col min="8712" max="8712" width="8.7109375" style="1" customWidth="1"/>
    <col min="8713" max="8713" width="8.85546875" style="1" bestFit="1" customWidth="1"/>
    <col min="8714" max="8715" width="9.28515625" style="1" bestFit="1" customWidth="1"/>
    <col min="8716" max="8716" width="13.5703125" style="1" bestFit="1" customWidth="1"/>
    <col min="8717" max="8717" width="10.28515625" style="1" bestFit="1" customWidth="1"/>
    <col min="8718" max="8960" width="9.140625" style="1"/>
    <col min="8961" max="8961" width="24.28515625" style="1" bestFit="1" customWidth="1"/>
    <col min="8962" max="8962" width="16.140625" style="1" customWidth="1"/>
    <col min="8963" max="8963" width="27.42578125" style="1" customWidth="1"/>
    <col min="8964" max="8964" width="8" style="1" customWidth="1"/>
    <col min="8965" max="8965" width="9.28515625" style="1" bestFit="1" customWidth="1"/>
    <col min="8966" max="8966" width="12.140625" style="1" customWidth="1"/>
    <col min="8967" max="8967" width="60.140625" style="1" customWidth="1"/>
    <col min="8968" max="8968" width="8.7109375" style="1" customWidth="1"/>
    <col min="8969" max="8969" width="8.85546875" style="1" bestFit="1" customWidth="1"/>
    <col min="8970" max="8971" width="9.28515625" style="1" bestFit="1" customWidth="1"/>
    <col min="8972" max="8972" width="13.5703125" style="1" bestFit="1" customWidth="1"/>
    <col min="8973" max="8973" width="10.28515625" style="1" bestFit="1" customWidth="1"/>
    <col min="8974" max="9216" width="9.140625" style="1"/>
    <col min="9217" max="9217" width="24.28515625" style="1" bestFit="1" customWidth="1"/>
    <col min="9218" max="9218" width="16.140625" style="1" customWidth="1"/>
    <col min="9219" max="9219" width="27.42578125" style="1" customWidth="1"/>
    <col min="9220" max="9220" width="8" style="1" customWidth="1"/>
    <col min="9221" max="9221" width="9.28515625" style="1" bestFit="1" customWidth="1"/>
    <col min="9222" max="9222" width="12.140625" style="1" customWidth="1"/>
    <col min="9223" max="9223" width="60.140625" style="1" customWidth="1"/>
    <col min="9224" max="9224" width="8.7109375" style="1" customWidth="1"/>
    <col min="9225" max="9225" width="8.85546875" style="1" bestFit="1" customWidth="1"/>
    <col min="9226" max="9227" width="9.28515625" style="1" bestFit="1" customWidth="1"/>
    <col min="9228" max="9228" width="13.5703125" style="1" bestFit="1" customWidth="1"/>
    <col min="9229" max="9229" width="10.28515625" style="1" bestFit="1" customWidth="1"/>
    <col min="9230" max="9472" width="9.140625" style="1"/>
    <col min="9473" max="9473" width="24.28515625" style="1" bestFit="1" customWidth="1"/>
    <col min="9474" max="9474" width="16.140625" style="1" customWidth="1"/>
    <col min="9475" max="9475" width="27.42578125" style="1" customWidth="1"/>
    <col min="9476" max="9476" width="8" style="1" customWidth="1"/>
    <col min="9477" max="9477" width="9.28515625" style="1" bestFit="1" customWidth="1"/>
    <col min="9478" max="9478" width="12.140625" style="1" customWidth="1"/>
    <col min="9479" max="9479" width="60.140625" style="1" customWidth="1"/>
    <col min="9480" max="9480" width="8.7109375" style="1" customWidth="1"/>
    <col min="9481" max="9481" width="8.85546875" style="1" bestFit="1" customWidth="1"/>
    <col min="9482" max="9483" width="9.28515625" style="1" bestFit="1" customWidth="1"/>
    <col min="9484" max="9484" width="13.5703125" style="1" bestFit="1" customWidth="1"/>
    <col min="9485" max="9485" width="10.28515625" style="1" bestFit="1" customWidth="1"/>
    <col min="9486" max="9728" width="9.140625" style="1"/>
    <col min="9729" max="9729" width="24.28515625" style="1" bestFit="1" customWidth="1"/>
    <col min="9730" max="9730" width="16.140625" style="1" customWidth="1"/>
    <col min="9731" max="9731" width="27.42578125" style="1" customWidth="1"/>
    <col min="9732" max="9732" width="8" style="1" customWidth="1"/>
    <col min="9733" max="9733" width="9.28515625" style="1" bestFit="1" customWidth="1"/>
    <col min="9734" max="9734" width="12.140625" style="1" customWidth="1"/>
    <col min="9735" max="9735" width="60.140625" style="1" customWidth="1"/>
    <col min="9736" max="9736" width="8.7109375" style="1" customWidth="1"/>
    <col min="9737" max="9737" width="8.85546875" style="1" bestFit="1" customWidth="1"/>
    <col min="9738" max="9739" width="9.28515625" style="1" bestFit="1" customWidth="1"/>
    <col min="9740" max="9740" width="13.5703125" style="1" bestFit="1" customWidth="1"/>
    <col min="9741" max="9741" width="10.28515625" style="1" bestFit="1" customWidth="1"/>
    <col min="9742" max="9984" width="9.140625" style="1"/>
    <col min="9985" max="9985" width="24.28515625" style="1" bestFit="1" customWidth="1"/>
    <col min="9986" max="9986" width="16.140625" style="1" customWidth="1"/>
    <col min="9987" max="9987" width="27.42578125" style="1" customWidth="1"/>
    <col min="9988" max="9988" width="8" style="1" customWidth="1"/>
    <col min="9989" max="9989" width="9.28515625" style="1" bestFit="1" customWidth="1"/>
    <col min="9990" max="9990" width="12.140625" style="1" customWidth="1"/>
    <col min="9991" max="9991" width="60.140625" style="1" customWidth="1"/>
    <col min="9992" max="9992" width="8.7109375" style="1" customWidth="1"/>
    <col min="9993" max="9993" width="8.85546875" style="1" bestFit="1" customWidth="1"/>
    <col min="9994" max="9995" width="9.28515625" style="1" bestFit="1" customWidth="1"/>
    <col min="9996" max="9996" width="13.5703125" style="1" bestFit="1" customWidth="1"/>
    <col min="9997" max="9997" width="10.28515625" style="1" bestFit="1" customWidth="1"/>
    <col min="9998" max="10240" width="9.140625" style="1"/>
    <col min="10241" max="10241" width="24.28515625" style="1" bestFit="1" customWidth="1"/>
    <col min="10242" max="10242" width="16.140625" style="1" customWidth="1"/>
    <col min="10243" max="10243" width="27.42578125" style="1" customWidth="1"/>
    <col min="10244" max="10244" width="8" style="1" customWidth="1"/>
    <col min="10245" max="10245" width="9.28515625" style="1" bestFit="1" customWidth="1"/>
    <col min="10246" max="10246" width="12.140625" style="1" customWidth="1"/>
    <col min="10247" max="10247" width="60.140625" style="1" customWidth="1"/>
    <col min="10248" max="10248" width="8.7109375" style="1" customWidth="1"/>
    <col min="10249" max="10249" width="8.85546875" style="1" bestFit="1" customWidth="1"/>
    <col min="10250" max="10251" width="9.28515625" style="1" bestFit="1" customWidth="1"/>
    <col min="10252" max="10252" width="13.5703125" style="1" bestFit="1" customWidth="1"/>
    <col min="10253" max="10253" width="10.28515625" style="1" bestFit="1" customWidth="1"/>
    <col min="10254" max="10496" width="9.140625" style="1"/>
    <col min="10497" max="10497" width="24.28515625" style="1" bestFit="1" customWidth="1"/>
    <col min="10498" max="10498" width="16.140625" style="1" customWidth="1"/>
    <col min="10499" max="10499" width="27.42578125" style="1" customWidth="1"/>
    <col min="10500" max="10500" width="8" style="1" customWidth="1"/>
    <col min="10501" max="10501" width="9.28515625" style="1" bestFit="1" customWidth="1"/>
    <col min="10502" max="10502" width="12.140625" style="1" customWidth="1"/>
    <col min="10503" max="10503" width="60.140625" style="1" customWidth="1"/>
    <col min="10504" max="10504" width="8.7109375" style="1" customWidth="1"/>
    <col min="10505" max="10505" width="8.85546875" style="1" bestFit="1" customWidth="1"/>
    <col min="10506" max="10507" width="9.28515625" style="1" bestFit="1" customWidth="1"/>
    <col min="10508" max="10508" width="13.5703125" style="1" bestFit="1" customWidth="1"/>
    <col min="10509" max="10509" width="10.28515625" style="1" bestFit="1" customWidth="1"/>
    <col min="10510" max="10752" width="9.140625" style="1"/>
    <col min="10753" max="10753" width="24.28515625" style="1" bestFit="1" customWidth="1"/>
    <col min="10754" max="10754" width="16.140625" style="1" customWidth="1"/>
    <col min="10755" max="10755" width="27.42578125" style="1" customWidth="1"/>
    <col min="10756" max="10756" width="8" style="1" customWidth="1"/>
    <col min="10757" max="10757" width="9.28515625" style="1" bestFit="1" customWidth="1"/>
    <col min="10758" max="10758" width="12.140625" style="1" customWidth="1"/>
    <col min="10759" max="10759" width="60.140625" style="1" customWidth="1"/>
    <col min="10760" max="10760" width="8.7109375" style="1" customWidth="1"/>
    <col min="10761" max="10761" width="8.85546875" style="1" bestFit="1" customWidth="1"/>
    <col min="10762" max="10763" width="9.28515625" style="1" bestFit="1" customWidth="1"/>
    <col min="10764" max="10764" width="13.5703125" style="1" bestFit="1" customWidth="1"/>
    <col min="10765" max="10765" width="10.28515625" style="1" bestFit="1" customWidth="1"/>
    <col min="10766" max="11008" width="9.140625" style="1"/>
    <col min="11009" max="11009" width="24.28515625" style="1" bestFit="1" customWidth="1"/>
    <col min="11010" max="11010" width="16.140625" style="1" customWidth="1"/>
    <col min="11011" max="11011" width="27.42578125" style="1" customWidth="1"/>
    <col min="11012" max="11012" width="8" style="1" customWidth="1"/>
    <col min="11013" max="11013" width="9.28515625" style="1" bestFit="1" customWidth="1"/>
    <col min="11014" max="11014" width="12.140625" style="1" customWidth="1"/>
    <col min="11015" max="11015" width="60.140625" style="1" customWidth="1"/>
    <col min="11016" max="11016" width="8.7109375" style="1" customWidth="1"/>
    <col min="11017" max="11017" width="8.85546875" style="1" bestFit="1" customWidth="1"/>
    <col min="11018" max="11019" width="9.28515625" style="1" bestFit="1" customWidth="1"/>
    <col min="11020" max="11020" width="13.5703125" style="1" bestFit="1" customWidth="1"/>
    <col min="11021" max="11021" width="10.28515625" style="1" bestFit="1" customWidth="1"/>
    <col min="11022" max="11264" width="9.140625" style="1"/>
    <col min="11265" max="11265" width="24.28515625" style="1" bestFit="1" customWidth="1"/>
    <col min="11266" max="11266" width="16.140625" style="1" customWidth="1"/>
    <col min="11267" max="11267" width="27.42578125" style="1" customWidth="1"/>
    <col min="11268" max="11268" width="8" style="1" customWidth="1"/>
    <col min="11269" max="11269" width="9.28515625" style="1" bestFit="1" customWidth="1"/>
    <col min="11270" max="11270" width="12.140625" style="1" customWidth="1"/>
    <col min="11271" max="11271" width="60.140625" style="1" customWidth="1"/>
    <col min="11272" max="11272" width="8.7109375" style="1" customWidth="1"/>
    <col min="11273" max="11273" width="8.85546875" style="1" bestFit="1" customWidth="1"/>
    <col min="11274" max="11275" width="9.28515625" style="1" bestFit="1" customWidth="1"/>
    <col min="11276" max="11276" width="13.5703125" style="1" bestFit="1" customWidth="1"/>
    <col min="11277" max="11277" width="10.28515625" style="1" bestFit="1" customWidth="1"/>
    <col min="11278" max="11520" width="9.140625" style="1"/>
    <col min="11521" max="11521" width="24.28515625" style="1" bestFit="1" customWidth="1"/>
    <col min="11522" max="11522" width="16.140625" style="1" customWidth="1"/>
    <col min="11523" max="11523" width="27.42578125" style="1" customWidth="1"/>
    <col min="11524" max="11524" width="8" style="1" customWidth="1"/>
    <col min="11525" max="11525" width="9.28515625" style="1" bestFit="1" customWidth="1"/>
    <col min="11526" max="11526" width="12.140625" style="1" customWidth="1"/>
    <col min="11527" max="11527" width="60.140625" style="1" customWidth="1"/>
    <col min="11528" max="11528" width="8.7109375" style="1" customWidth="1"/>
    <col min="11529" max="11529" width="8.85546875" style="1" bestFit="1" customWidth="1"/>
    <col min="11530" max="11531" width="9.28515625" style="1" bestFit="1" customWidth="1"/>
    <col min="11532" max="11532" width="13.5703125" style="1" bestFit="1" customWidth="1"/>
    <col min="11533" max="11533" width="10.28515625" style="1" bestFit="1" customWidth="1"/>
    <col min="11534" max="11776" width="9.140625" style="1"/>
    <col min="11777" max="11777" width="24.28515625" style="1" bestFit="1" customWidth="1"/>
    <col min="11778" max="11778" width="16.140625" style="1" customWidth="1"/>
    <col min="11779" max="11779" width="27.42578125" style="1" customWidth="1"/>
    <col min="11780" max="11780" width="8" style="1" customWidth="1"/>
    <col min="11781" max="11781" width="9.28515625" style="1" bestFit="1" customWidth="1"/>
    <col min="11782" max="11782" width="12.140625" style="1" customWidth="1"/>
    <col min="11783" max="11783" width="60.140625" style="1" customWidth="1"/>
    <col min="11784" max="11784" width="8.7109375" style="1" customWidth="1"/>
    <col min="11785" max="11785" width="8.85546875" style="1" bestFit="1" customWidth="1"/>
    <col min="11786" max="11787" width="9.28515625" style="1" bestFit="1" customWidth="1"/>
    <col min="11788" max="11788" width="13.5703125" style="1" bestFit="1" customWidth="1"/>
    <col min="11789" max="11789" width="10.28515625" style="1" bestFit="1" customWidth="1"/>
    <col min="11790" max="12032" width="9.140625" style="1"/>
    <col min="12033" max="12033" width="24.28515625" style="1" bestFit="1" customWidth="1"/>
    <col min="12034" max="12034" width="16.140625" style="1" customWidth="1"/>
    <col min="12035" max="12035" width="27.42578125" style="1" customWidth="1"/>
    <col min="12036" max="12036" width="8" style="1" customWidth="1"/>
    <col min="12037" max="12037" width="9.28515625" style="1" bestFit="1" customWidth="1"/>
    <col min="12038" max="12038" width="12.140625" style="1" customWidth="1"/>
    <col min="12039" max="12039" width="60.140625" style="1" customWidth="1"/>
    <col min="12040" max="12040" width="8.7109375" style="1" customWidth="1"/>
    <col min="12041" max="12041" width="8.85546875" style="1" bestFit="1" customWidth="1"/>
    <col min="12042" max="12043" width="9.28515625" style="1" bestFit="1" customWidth="1"/>
    <col min="12044" max="12044" width="13.5703125" style="1" bestFit="1" customWidth="1"/>
    <col min="12045" max="12045" width="10.28515625" style="1" bestFit="1" customWidth="1"/>
    <col min="12046" max="12288" width="9.140625" style="1"/>
    <col min="12289" max="12289" width="24.28515625" style="1" bestFit="1" customWidth="1"/>
    <col min="12290" max="12290" width="16.140625" style="1" customWidth="1"/>
    <col min="12291" max="12291" width="27.42578125" style="1" customWidth="1"/>
    <col min="12292" max="12292" width="8" style="1" customWidth="1"/>
    <col min="12293" max="12293" width="9.28515625" style="1" bestFit="1" customWidth="1"/>
    <col min="12294" max="12294" width="12.140625" style="1" customWidth="1"/>
    <col min="12295" max="12295" width="60.140625" style="1" customWidth="1"/>
    <col min="12296" max="12296" width="8.7109375" style="1" customWidth="1"/>
    <col min="12297" max="12297" width="8.85546875" style="1" bestFit="1" customWidth="1"/>
    <col min="12298" max="12299" width="9.28515625" style="1" bestFit="1" customWidth="1"/>
    <col min="12300" max="12300" width="13.5703125" style="1" bestFit="1" customWidth="1"/>
    <col min="12301" max="12301" width="10.28515625" style="1" bestFit="1" customWidth="1"/>
    <col min="12302" max="12544" width="9.140625" style="1"/>
    <col min="12545" max="12545" width="24.28515625" style="1" bestFit="1" customWidth="1"/>
    <col min="12546" max="12546" width="16.140625" style="1" customWidth="1"/>
    <col min="12547" max="12547" width="27.42578125" style="1" customWidth="1"/>
    <col min="12548" max="12548" width="8" style="1" customWidth="1"/>
    <col min="12549" max="12549" width="9.28515625" style="1" bestFit="1" customWidth="1"/>
    <col min="12550" max="12550" width="12.140625" style="1" customWidth="1"/>
    <col min="12551" max="12551" width="60.140625" style="1" customWidth="1"/>
    <col min="12552" max="12552" width="8.7109375" style="1" customWidth="1"/>
    <col min="12553" max="12553" width="8.85546875" style="1" bestFit="1" customWidth="1"/>
    <col min="12554" max="12555" width="9.28515625" style="1" bestFit="1" customWidth="1"/>
    <col min="12556" max="12556" width="13.5703125" style="1" bestFit="1" customWidth="1"/>
    <col min="12557" max="12557" width="10.28515625" style="1" bestFit="1" customWidth="1"/>
    <col min="12558" max="12800" width="9.140625" style="1"/>
    <col min="12801" max="12801" width="24.28515625" style="1" bestFit="1" customWidth="1"/>
    <col min="12802" max="12802" width="16.140625" style="1" customWidth="1"/>
    <col min="12803" max="12803" width="27.42578125" style="1" customWidth="1"/>
    <col min="12804" max="12804" width="8" style="1" customWidth="1"/>
    <col min="12805" max="12805" width="9.28515625" style="1" bestFit="1" customWidth="1"/>
    <col min="12806" max="12806" width="12.140625" style="1" customWidth="1"/>
    <col min="12807" max="12807" width="60.140625" style="1" customWidth="1"/>
    <col min="12808" max="12808" width="8.7109375" style="1" customWidth="1"/>
    <col min="12809" max="12809" width="8.85546875" style="1" bestFit="1" customWidth="1"/>
    <col min="12810" max="12811" width="9.28515625" style="1" bestFit="1" customWidth="1"/>
    <col min="12812" max="12812" width="13.5703125" style="1" bestFit="1" customWidth="1"/>
    <col min="12813" max="12813" width="10.28515625" style="1" bestFit="1" customWidth="1"/>
    <col min="12814" max="13056" width="9.140625" style="1"/>
    <col min="13057" max="13057" width="24.28515625" style="1" bestFit="1" customWidth="1"/>
    <col min="13058" max="13058" width="16.140625" style="1" customWidth="1"/>
    <col min="13059" max="13059" width="27.42578125" style="1" customWidth="1"/>
    <col min="13060" max="13060" width="8" style="1" customWidth="1"/>
    <col min="13061" max="13061" width="9.28515625" style="1" bestFit="1" customWidth="1"/>
    <col min="13062" max="13062" width="12.140625" style="1" customWidth="1"/>
    <col min="13063" max="13063" width="60.140625" style="1" customWidth="1"/>
    <col min="13064" max="13064" width="8.7109375" style="1" customWidth="1"/>
    <col min="13065" max="13065" width="8.85546875" style="1" bestFit="1" customWidth="1"/>
    <col min="13066" max="13067" width="9.28515625" style="1" bestFit="1" customWidth="1"/>
    <col min="13068" max="13068" width="13.5703125" style="1" bestFit="1" customWidth="1"/>
    <col min="13069" max="13069" width="10.28515625" style="1" bestFit="1" customWidth="1"/>
    <col min="13070" max="13312" width="9.140625" style="1"/>
    <col min="13313" max="13313" width="24.28515625" style="1" bestFit="1" customWidth="1"/>
    <col min="13314" max="13314" width="16.140625" style="1" customWidth="1"/>
    <col min="13315" max="13315" width="27.42578125" style="1" customWidth="1"/>
    <col min="13316" max="13316" width="8" style="1" customWidth="1"/>
    <col min="13317" max="13317" width="9.28515625" style="1" bestFit="1" customWidth="1"/>
    <col min="13318" max="13318" width="12.140625" style="1" customWidth="1"/>
    <col min="13319" max="13319" width="60.140625" style="1" customWidth="1"/>
    <col min="13320" max="13320" width="8.7109375" style="1" customWidth="1"/>
    <col min="13321" max="13321" width="8.85546875" style="1" bestFit="1" customWidth="1"/>
    <col min="13322" max="13323" width="9.28515625" style="1" bestFit="1" customWidth="1"/>
    <col min="13324" max="13324" width="13.5703125" style="1" bestFit="1" customWidth="1"/>
    <col min="13325" max="13325" width="10.28515625" style="1" bestFit="1" customWidth="1"/>
    <col min="13326" max="13568" width="9.140625" style="1"/>
    <col min="13569" max="13569" width="24.28515625" style="1" bestFit="1" customWidth="1"/>
    <col min="13570" max="13570" width="16.140625" style="1" customWidth="1"/>
    <col min="13571" max="13571" width="27.42578125" style="1" customWidth="1"/>
    <col min="13572" max="13572" width="8" style="1" customWidth="1"/>
    <col min="13573" max="13573" width="9.28515625" style="1" bestFit="1" customWidth="1"/>
    <col min="13574" max="13574" width="12.140625" style="1" customWidth="1"/>
    <col min="13575" max="13575" width="60.140625" style="1" customWidth="1"/>
    <col min="13576" max="13576" width="8.7109375" style="1" customWidth="1"/>
    <col min="13577" max="13577" width="8.85546875" style="1" bestFit="1" customWidth="1"/>
    <col min="13578" max="13579" width="9.28515625" style="1" bestFit="1" customWidth="1"/>
    <col min="13580" max="13580" width="13.5703125" style="1" bestFit="1" customWidth="1"/>
    <col min="13581" max="13581" width="10.28515625" style="1" bestFit="1" customWidth="1"/>
    <col min="13582" max="13824" width="9.140625" style="1"/>
    <col min="13825" max="13825" width="24.28515625" style="1" bestFit="1" customWidth="1"/>
    <col min="13826" max="13826" width="16.140625" style="1" customWidth="1"/>
    <col min="13827" max="13827" width="27.42578125" style="1" customWidth="1"/>
    <col min="13828" max="13828" width="8" style="1" customWidth="1"/>
    <col min="13829" max="13829" width="9.28515625" style="1" bestFit="1" customWidth="1"/>
    <col min="13830" max="13830" width="12.140625" style="1" customWidth="1"/>
    <col min="13831" max="13831" width="60.140625" style="1" customWidth="1"/>
    <col min="13832" max="13832" width="8.7109375" style="1" customWidth="1"/>
    <col min="13833" max="13833" width="8.85546875" style="1" bestFit="1" customWidth="1"/>
    <col min="13834" max="13835" width="9.28515625" style="1" bestFit="1" customWidth="1"/>
    <col min="13836" max="13836" width="13.5703125" style="1" bestFit="1" customWidth="1"/>
    <col min="13837" max="13837" width="10.28515625" style="1" bestFit="1" customWidth="1"/>
    <col min="13838" max="14080" width="9.140625" style="1"/>
    <col min="14081" max="14081" width="24.28515625" style="1" bestFit="1" customWidth="1"/>
    <col min="14082" max="14082" width="16.140625" style="1" customWidth="1"/>
    <col min="14083" max="14083" width="27.42578125" style="1" customWidth="1"/>
    <col min="14084" max="14084" width="8" style="1" customWidth="1"/>
    <col min="14085" max="14085" width="9.28515625" style="1" bestFit="1" customWidth="1"/>
    <col min="14086" max="14086" width="12.140625" style="1" customWidth="1"/>
    <col min="14087" max="14087" width="60.140625" style="1" customWidth="1"/>
    <col min="14088" max="14088" width="8.7109375" style="1" customWidth="1"/>
    <col min="14089" max="14089" width="8.85546875" style="1" bestFit="1" customWidth="1"/>
    <col min="14090" max="14091" width="9.28515625" style="1" bestFit="1" customWidth="1"/>
    <col min="14092" max="14092" width="13.5703125" style="1" bestFit="1" customWidth="1"/>
    <col min="14093" max="14093" width="10.28515625" style="1" bestFit="1" customWidth="1"/>
    <col min="14094" max="14336" width="9.140625" style="1"/>
    <col min="14337" max="14337" width="24.28515625" style="1" bestFit="1" customWidth="1"/>
    <col min="14338" max="14338" width="16.140625" style="1" customWidth="1"/>
    <col min="14339" max="14339" width="27.42578125" style="1" customWidth="1"/>
    <col min="14340" max="14340" width="8" style="1" customWidth="1"/>
    <col min="14341" max="14341" width="9.28515625" style="1" bestFit="1" customWidth="1"/>
    <col min="14342" max="14342" width="12.140625" style="1" customWidth="1"/>
    <col min="14343" max="14343" width="60.140625" style="1" customWidth="1"/>
    <col min="14344" max="14344" width="8.7109375" style="1" customWidth="1"/>
    <col min="14345" max="14345" width="8.85546875" style="1" bestFit="1" customWidth="1"/>
    <col min="14346" max="14347" width="9.28515625" style="1" bestFit="1" customWidth="1"/>
    <col min="14348" max="14348" width="13.5703125" style="1" bestFit="1" customWidth="1"/>
    <col min="14349" max="14349" width="10.28515625" style="1" bestFit="1" customWidth="1"/>
    <col min="14350" max="14592" width="9.140625" style="1"/>
    <col min="14593" max="14593" width="24.28515625" style="1" bestFit="1" customWidth="1"/>
    <col min="14594" max="14594" width="16.140625" style="1" customWidth="1"/>
    <col min="14595" max="14595" width="27.42578125" style="1" customWidth="1"/>
    <col min="14596" max="14596" width="8" style="1" customWidth="1"/>
    <col min="14597" max="14597" width="9.28515625" style="1" bestFit="1" customWidth="1"/>
    <col min="14598" max="14598" width="12.140625" style="1" customWidth="1"/>
    <col min="14599" max="14599" width="60.140625" style="1" customWidth="1"/>
    <col min="14600" max="14600" width="8.7109375" style="1" customWidth="1"/>
    <col min="14601" max="14601" width="8.85546875" style="1" bestFit="1" customWidth="1"/>
    <col min="14602" max="14603" width="9.28515625" style="1" bestFit="1" customWidth="1"/>
    <col min="14604" max="14604" width="13.5703125" style="1" bestFit="1" customWidth="1"/>
    <col min="14605" max="14605" width="10.28515625" style="1" bestFit="1" customWidth="1"/>
    <col min="14606" max="14848" width="9.140625" style="1"/>
    <col min="14849" max="14849" width="24.28515625" style="1" bestFit="1" customWidth="1"/>
    <col min="14850" max="14850" width="16.140625" style="1" customWidth="1"/>
    <col min="14851" max="14851" width="27.42578125" style="1" customWidth="1"/>
    <col min="14852" max="14852" width="8" style="1" customWidth="1"/>
    <col min="14853" max="14853" width="9.28515625" style="1" bestFit="1" customWidth="1"/>
    <col min="14854" max="14854" width="12.140625" style="1" customWidth="1"/>
    <col min="14855" max="14855" width="60.140625" style="1" customWidth="1"/>
    <col min="14856" max="14856" width="8.7109375" style="1" customWidth="1"/>
    <col min="14857" max="14857" width="8.85546875" style="1" bestFit="1" customWidth="1"/>
    <col min="14858" max="14859" width="9.28515625" style="1" bestFit="1" customWidth="1"/>
    <col min="14860" max="14860" width="13.5703125" style="1" bestFit="1" customWidth="1"/>
    <col min="14861" max="14861" width="10.28515625" style="1" bestFit="1" customWidth="1"/>
    <col min="14862" max="15104" width="9.140625" style="1"/>
    <col min="15105" max="15105" width="24.28515625" style="1" bestFit="1" customWidth="1"/>
    <col min="15106" max="15106" width="16.140625" style="1" customWidth="1"/>
    <col min="15107" max="15107" width="27.42578125" style="1" customWidth="1"/>
    <col min="15108" max="15108" width="8" style="1" customWidth="1"/>
    <col min="15109" max="15109" width="9.28515625" style="1" bestFit="1" customWidth="1"/>
    <col min="15110" max="15110" width="12.140625" style="1" customWidth="1"/>
    <col min="15111" max="15111" width="60.140625" style="1" customWidth="1"/>
    <col min="15112" max="15112" width="8.7109375" style="1" customWidth="1"/>
    <col min="15113" max="15113" width="8.85546875" style="1" bestFit="1" customWidth="1"/>
    <col min="15114" max="15115" width="9.28515625" style="1" bestFit="1" customWidth="1"/>
    <col min="15116" max="15116" width="13.5703125" style="1" bestFit="1" customWidth="1"/>
    <col min="15117" max="15117" width="10.28515625" style="1" bestFit="1" customWidth="1"/>
    <col min="15118" max="15360" width="9.140625" style="1"/>
    <col min="15361" max="15361" width="24.28515625" style="1" bestFit="1" customWidth="1"/>
    <col min="15362" max="15362" width="16.140625" style="1" customWidth="1"/>
    <col min="15363" max="15363" width="27.42578125" style="1" customWidth="1"/>
    <col min="15364" max="15364" width="8" style="1" customWidth="1"/>
    <col min="15365" max="15365" width="9.28515625" style="1" bestFit="1" customWidth="1"/>
    <col min="15366" max="15366" width="12.140625" style="1" customWidth="1"/>
    <col min="15367" max="15367" width="60.140625" style="1" customWidth="1"/>
    <col min="15368" max="15368" width="8.7109375" style="1" customWidth="1"/>
    <col min="15369" max="15369" width="8.85546875" style="1" bestFit="1" customWidth="1"/>
    <col min="15370" max="15371" width="9.28515625" style="1" bestFit="1" customWidth="1"/>
    <col min="15372" max="15372" width="13.5703125" style="1" bestFit="1" customWidth="1"/>
    <col min="15373" max="15373" width="10.28515625" style="1" bestFit="1" customWidth="1"/>
    <col min="15374" max="15616" width="9.140625" style="1"/>
    <col min="15617" max="15617" width="24.28515625" style="1" bestFit="1" customWidth="1"/>
    <col min="15618" max="15618" width="16.140625" style="1" customWidth="1"/>
    <col min="15619" max="15619" width="27.42578125" style="1" customWidth="1"/>
    <col min="15620" max="15620" width="8" style="1" customWidth="1"/>
    <col min="15621" max="15621" width="9.28515625" style="1" bestFit="1" customWidth="1"/>
    <col min="15622" max="15622" width="12.140625" style="1" customWidth="1"/>
    <col min="15623" max="15623" width="60.140625" style="1" customWidth="1"/>
    <col min="15624" max="15624" width="8.7109375" style="1" customWidth="1"/>
    <col min="15625" max="15625" width="8.85546875" style="1" bestFit="1" customWidth="1"/>
    <col min="15626" max="15627" width="9.28515625" style="1" bestFit="1" customWidth="1"/>
    <col min="15628" max="15628" width="13.5703125" style="1" bestFit="1" customWidth="1"/>
    <col min="15629" max="15629" width="10.28515625" style="1" bestFit="1" customWidth="1"/>
    <col min="15630" max="15872" width="9.140625" style="1"/>
    <col min="15873" max="15873" width="24.28515625" style="1" bestFit="1" customWidth="1"/>
    <col min="15874" max="15874" width="16.140625" style="1" customWidth="1"/>
    <col min="15875" max="15875" width="27.42578125" style="1" customWidth="1"/>
    <col min="15876" max="15876" width="8" style="1" customWidth="1"/>
    <col min="15877" max="15877" width="9.28515625" style="1" bestFit="1" customWidth="1"/>
    <col min="15878" max="15878" width="12.140625" style="1" customWidth="1"/>
    <col min="15879" max="15879" width="60.140625" style="1" customWidth="1"/>
    <col min="15880" max="15880" width="8.7109375" style="1" customWidth="1"/>
    <col min="15881" max="15881" width="8.85546875" style="1" bestFit="1" customWidth="1"/>
    <col min="15882" max="15883" width="9.28515625" style="1" bestFit="1" customWidth="1"/>
    <col min="15884" max="15884" width="13.5703125" style="1" bestFit="1" customWidth="1"/>
    <col min="15885" max="15885" width="10.28515625" style="1" bestFit="1" customWidth="1"/>
    <col min="15886" max="16128" width="9.140625" style="1"/>
    <col min="16129" max="16129" width="24.28515625" style="1" bestFit="1" customWidth="1"/>
    <col min="16130" max="16130" width="16.140625" style="1" customWidth="1"/>
    <col min="16131" max="16131" width="27.42578125" style="1" customWidth="1"/>
    <col min="16132" max="16132" width="8" style="1" customWidth="1"/>
    <col min="16133" max="16133" width="9.28515625" style="1" bestFit="1" customWidth="1"/>
    <col min="16134" max="16134" width="12.140625" style="1" customWidth="1"/>
    <col min="16135" max="16135" width="60.140625" style="1" customWidth="1"/>
    <col min="16136" max="16136" width="8.7109375" style="1" customWidth="1"/>
    <col min="16137" max="16137" width="8.85546875" style="1" bestFit="1" customWidth="1"/>
    <col min="16138" max="16139" width="9.28515625" style="1" bestFit="1" customWidth="1"/>
    <col min="16140" max="16140" width="13.5703125" style="1" bestFit="1" customWidth="1"/>
    <col min="16141" max="16141" width="10.28515625" style="1" bestFit="1" customWidth="1"/>
    <col min="16142" max="16384" width="9.140625" style="1"/>
  </cols>
  <sheetData>
    <row r="1" spans="1:13" ht="22.5" customHeight="1" x14ac:dyDescent="0.2">
      <c r="A1" s="22" t="s">
        <v>68</v>
      </c>
    </row>
    <row r="2" spans="1:13" ht="27.75" customHeight="1" x14ac:dyDescent="0.2">
      <c r="A2" s="21" t="s">
        <v>67</v>
      </c>
    </row>
    <row r="3" spans="1:13" ht="25.5" customHeight="1" x14ac:dyDescent="0.2">
      <c r="A3" s="48" t="s">
        <v>70</v>
      </c>
      <c r="B3" s="49"/>
      <c r="C3" s="49"/>
      <c r="D3" s="49"/>
      <c r="E3" s="49"/>
      <c r="F3" s="49"/>
      <c r="G3" s="49"/>
      <c r="H3" s="50"/>
      <c r="I3" s="24" t="s">
        <v>0</v>
      </c>
      <c r="J3" s="25" t="s">
        <v>1</v>
      </c>
      <c r="K3" s="26" t="s">
        <v>2</v>
      </c>
      <c r="L3" s="32"/>
      <c r="M3" s="33"/>
    </row>
    <row r="4" spans="1:13" s="2" customFormat="1" ht="48" x14ac:dyDescent="0.2">
      <c r="A4" s="23" t="s">
        <v>3</v>
      </c>
      <c r="B4" s="27" t="s">
        <v>4</v>
      </c>
      <c r="C4" s="27" t="s">
        <v>5</v>
      </c>
      <c r="D4" s="23" t="s">
        <v>69</v>
      </c>
      <c r="E4" s="27" t="s">
        <v>6</v>
      </c>
      <c r="F4" s="27" t="s">
        <v>7</v>
      </c>
      <c r="G4" s="27" t="s">
        <v>8</v>
      </c>
      <c r="H4" s="27" t="s">
        <v>9</v>
      </c>
      <c r="I4" s="28" t="s">
        <v>10</v>
      </c>
      <c r="J4" s="29"/>
      <c r="K4" s="30" t="s">
        <v>10</v>
      </c>
      <c r="L4" s="31" t="s">
        <v>11</v>
      </c>
      <c r="M4" s="31" t="s">
        <v>12</v>
      </c>
    </row>
    <row r="5" spans="1:13" x14ac:dyDescent="0.2">
      <c r="A5" s="5"/>
      <c r="B5" s="3">
        <v>42760</v>
      </c>
      <c r="C5" s="4" t="s">
        <v>13</v>
      </c>
      <c r="D5" s="5"/>
      <c r="E5" s="6"/>
      <c r="F5" s="6"/>
      <c r="G5" s="7" t="s">
        <v>14</v>
      </c>
      <c r="H5" s="7"/>
      <c r="I5" s="8"/>
      <c r="J5" s="9"/>
      <c r="K5" s="8"/>
      <c r="L5" s="8">
        <v>100000</v>
      </c>
      <c r="M5" s="34">
        <f>L5</f>
        <v>100000</v>
      </c>
    </row>
    <row r="6" spans="1:13" x14ac:dyDescent="0.2">
      <c r="A6" s="12" t="s">
        <v>15</v>
      </c>
      <c r="B6" s="10">
        <v>42835</v>
      </c>
      <c r="C6" s="11"/>
      <c r="D6" s="12" t="s">
        <v>16</v>
      </c>
      <c r="E6" s="13">
        <v>8</v>
      </c>
      <c r="F6" s="13">
        <v>1</v>
      </c>
      <c r="G6" s="14"/>
      <c r="H6" s="14">
        <v>1</v>
      </c>
      <c r="I6" s="15">
        <v>700</v>
      </c>
      <c r="J6" s="16">
        <v>3.8820070000000002</v>
      </c>
      <c r="K6" s="17">
        <f t="shared" ref="K6:K37" si="0">I6/J6</f>
        <v>180.31909782748974</v>
      </c>
      <c r="L6" s="15"/>
      <c r="M6" s="35">
        <f t="shared" ref="M6:M37" si="1">(M5-K6)+L6</f>
        <v>99819.680902172506</v>
      </c>
    </row>
    <row r="7" spans="1:13" x14ac:dyDescent="0.2">
      <c r="A7" s="12" t="s">
        <v>15</v>
      </c>
      <c r="B7" s="10">
        <v>42948</v>
      </c>
      <c r="C7" s="11"/>
      <c r="D7" s="12" t="s">
        <v>17</v>
      </c>
      <c r="E7" s="13">
        <v>32</v>
      </c>
      <c r="F7" s="13">
        <v>100</v>
      </c>
      <c r="G7" s="14"/>
      <c r="H7" s="14">
        <v>1</v>
      </c>
      <c r="I7" s="15">
        <v>500</v>
      </c>
      <c r="J7" s="16">
        <v>4.1860619999999997</v>
      </c>
      <c r="K7" s="17">
        <f t="shared" si="0"/>
        <v>119.4440025016352</v>
      </c>
      <c r="L7" s="15"/>
      <c r="M7" s="35">
        <f t="shared" si="1"/>
        <v>99700.236899670868</v>
      </c>
    </row>
    <row r="8" spans="1:13" x14ac:dyDescent="0.2">
      <c r="A8" s="12" t="s">
        <v>15</v>
      </c>
      <c r="B8" s="10">
        <v>42948</v>
      </c>
      <c r="C8" s="11"/>
      <c r="D8" s="12" t="s">
        <v>18</v>
      </c>
      <c r="E8" s="13">
        <v>32</v>
      </c>
      <c r="F8" s="13">
        <v>100</v>
      </c>
      <c r="G8" s="14"/>
      <c r="H8" s="14">
        <v>1</v>
      </c>
      <c r="I8" s="15">
        <v>750</v>
      </c>
      <c r="J8" s="16">
        <v>4.1860619999999997</v>
      </c>
      <c r="K8" s="17">
        <f t="shared" si="0"/>
        <v>179.16600375245278</v>
      </c>
      <c r="L8" s="15"/>
      <c r="M8" s="35">
        <f t="shared" si="1"/>
        <v>99521.070895918412</v>
      </c>
    </row>
    <row r="9" spans="1:13" x14ac:dyDescent="0.2">
      <c r="A9" s="12" t="s">
        <v>15</v>
      </c>
      <c r="B9" s="10">
        <v>43053</v>
      </c>
      <c r="C9" s="11"/>
      <c r="D9" s="12" t="s">
        <v>19</v>
      </c>
      <c r="E9" s="13">
        <v>73</v>
      </c>
      <c r="F9" s="13">
        <v>1</v>
      </c>
      <c r="G9" s="18"/>
      <c r="H9" s="14">
        <v>0</v>
      </c>
      <c r="I9" s="15">
        <v>300.62</v>
      </c>
      <c r="J9" s="16">
        <v>4.5778222</v>
      </c>
      <c r="K9" s="17">
        <f t="shared" si="0"/>
        <v>65.6687802335355</v>
      </c>
      <c r="L9" s="15"/>
      <c r="M9" s="35">
        <f t="shared" si="1"/>
        <v>99455.402115684876</v>
      </c>
    </row>
    <row r="10" spans="1:13" x14ac:dyDescent="0.2">
      <c r="A10" s="12" t="s">
        <v>15</v>
      </c>
      <c r="B10" s="10">
        <v>43059</v>
      </c>
      <c r="C10" s="11"/>
      <c r="D10" s="12" t="s">
        <v>17</v>
      </c>
      <c r="E10" s="13">
        <v>77</v>
      </c>
      <c r="F10" s="13">
        <v>900</v>
      </c>
      <c r="G10" s="18"/>
      <c r="H10" s="14">
        <v>1</v>
      </c>
      <c r="I10" s="15">
        <v>1800</v>
      </c>
      <c r="J10" s="16">
        <v>4.6540020000000002</v>
      </c>
      <c r="K10" s="17">
        <f t="shared" si="0"/>
        <v>386.76390770781791</v>
      </c>
      <c r="L10" s="15"/>
      <c r="M10" s="35">
        <f t="shared" si="1"/>
        <v>99068.638207977056</v>
      </c>
    </row>
    <row r="11" spans="1:13" x14ac:dyDescent="0.2">
      <c r="A11" s="12" t="s">
        <v>15</v>
      </c>
      <c r="B11" s="10">
        <v>43059</v>
      </c>
      <c r="C11" s="11"/>
      <c r="D11" s="12" t="s">
        <v>18</v>
      </c>
      <c r="E11" s="13">
        <v>77</v>
      </c>
      <c r="F11" s="13">
        <v>400</v>
      </c>
      <c r="G11" s="18"/>
      <c r="H11" s="14">
        <v>1</v>
      </c>
      <c r="I11" s="15">
        <v>1080</v>
      </c>
      <c r="J11" s="16">
        <v>4.6540020000000002</v>
      </c>
      <c r="K11" s="17">
        <f t="shared" si="0"/>
        <v>232.05834462469073</v>
      </c>
      <c r="L11" s="15"/>
      <c r="M11" s="35">
        <f t="shared" si="1"/>
        <v>98836.579863352366</v>
      </c>
    </row>
    <row r="12" spans="1:13" x14ac:dyDescent="0.2">
      <c r="A12" s="12" t="s">
        <v>15</v>
      </c>
      <c r="B12" s="10">
        <v>43059</v>
      </c>
      <c r="C12" s="11"/>
      <c r="D12" s="12" t="s">
        <v>20</v>
      </c>
      <c r="E12" s="13">
        <v>77</v>
      </c>
      <c r="F12" s="13">
        <v>500</v>
      </c>
      <c r="G12" s="18"/>
      <c r="H12" s="14">
        <v>1</v>
      </c>
      <c r="I12" s="15">
        <v>3750</v>
      </c>
      <c r="J12" s="16">
        <v>4.6540020000000002</v>
      </c>
      <c r="K12" s="17">
        <f t="shared" si="0"/>
        <v>805.75814105795394</v>
      </c>
      <c r="L12" s="15"/>
      <c r="M12" s="35">
        <f t="shared" si="1"/>
        <v>98030.821722294408</v>
      </c>
    </row>
    <row r="13" spans="1:13" x14ac:dyDescent="0.2">
      <c r="A13" s="12" t="s">
        <v>15</v>
      </c>
      <c r="B13" s="10">
        <v>43059</v>
      </c>
      <c r="C13" s="11"/>
      <c r="D13" s="12" t="s">
        <v>21</v>
      </c>
      <c r="E13" s="13">
        <v>77</v>
      </c>
      <c r="F13" s="13">
        <v>1</v>
      </c>
      <c r="G13" s="18"/>
      <c r="H13" s="14">
        <v>1</v>
      </c>
      <c r="I13" s="15">
        <v>350</v>
      </c>
      <c r="J13" s="16">
        <v>4.6540020000000002</v>
      </c>
      <c r="K13" s="17">
        <f t="shared" si="0"/>
        <v>75.204093165409034</v>
      </c>
      <c r="L13" s="15"/>
      <c r="M13" s="35">
        <f t="shared" si="1"/>
        <v>97955.617629129003</v>
      </c>
    </row>
    <row r="14" spans="1:13" x14ac:dyDescent="0.2">
      <c r="A14" s="12" t="s">
        <v>15</v>
      </c>
      <c r="B14" s="10">
        <v>43059</v>
      </c>
      <c r="C14" s="11"/>
      <c r="D14" s="12" t="s">
        <v>22</v>
      </c>
      <c r="E14" s="13">
        <v>77</v>
      </c>
      <c r="F14" s="13">
        <v>1500</v>
      </c>
      <c r="G14" s="18"/>
      <c r="H14" s="14">
        <v>1</v>
      </c>
      <c r="I14" s="15">
        <v>2550</v>
      </c>
      <c r="J14" s="16">
        <v>4.6540020000000002</v>
      </c>
      <c r="K14" s="17">
        <f t="shared" si="0"/>
        <v>547.91553591940874</v>
      </c>
      <c r="L14" s="15"/>
      <c r="M14" s="35">
        <f t="shared" si="1"/>
        <v>97407.702093209591</v>
      </c>
    </row>
    <row r="15" spans="1:13" x14ac:dyDescent="0.2">
      <c r="A15" s="12" t="s">
        <v>15</v>
      </c>
      <c r="B15" s="10">
        <v>43059</v>
      </c>
      <c r="C15" s="11"/>
      <c r="D15" s="12" t="s">
        <v>23</v>
      </c>
      <c r="E15" s="13">
        <v>77</v>
      </c>
      <c r="F15" s="13">
        <v>500</v>
      </c>
      <c r="G15" s="18"/>
      <c r="H15" s="14">
        <v>1</v>
      </c>
      <c r="I15" s="15">
        <v>12000</v>
      </c>
      <c r="J15" s="16">
        <v>4.6540020000000002</v>
      </c>
      <c r="K15" s="17">
        <f t="shared" si="0"/>
        <v>2578.4260513854529</v>
      </c>
      <c r="L15" s="15"/>
      <c r="M15" s="35">
        <f t="shared" si="1"/>
        <v>94829.276041824138</v>
      </c>
    </row>
    <row r="16" spans="1:13" x14ac:dyDescent="0.2">
      <c r="A16" s="12" t="s">
        <v>15</v>
      </c>
      <c r="B16" s="10">
        <v>43059</v>
      </c>
      <c r="C16" s="11"/>
      <c r="D16" s="12" t="s">
        <v>24</v>
      </c>
      <c r="E16" s="13">
        <v>77</v>
      </c>
      <c r="F16" s="13">
        <v>500</v>
      </c>
      <c r="G16" s="18"/>
      <c r="H16" s="14">
        <v>1</v>
      </c>
      <c r="I16" s="15">
        <v>1050</v>
      </c>
      <c r="J16" s="16">
        <v>4.6540020000000002</v>
      </c>
      <c r="K16" s="17">
        <f t="shared" si="0"/>
        <v>225.6122794962271</v>
      </c>
      <c r="L16" s="15"/>
      <c r="M16" s="35">
        <f t="shared" si="1"/>
        <v>94603.663762327909</v>
      </c>
    </row>
    <row r="17" spans="1:13" x14ac:dyDescent="0.2">
      <c r="A17" s="12" t="s">
        <v>15</v>
      </c>
      <c r="B17" s="10">
        <v>43059</v>
      </c>
      <c r="C17" s="11"/>
      <c r="D17" s="12" t="s">
        <v>25</v>
      </c>
      <c r="E17" s="13">
        <v>77</v>
      </c>
      <c r="F17" s="13">
        <v>1000</v>
      </c>
      <c r="G17" s="18"/>
      <c r="H17" s="14">
        <v>1</v>
      </c>
      <c r="I17" s="15">
        <v>3500</v>
      </c>
      <c r="J17" s="16">
        <v>4.6540020000000002</v>
      </c>
      <c r="K17" s="17">
        <f t="shared" si="0"/>
        <v>752.0409316540904</v>
      </c>
      <c r="L17" s="15"/>
      <c r="M17" s="35">
        <f t="shared" si="1"/>
        <v>93851.622830673819</v>
      </c>
    </row>
    <row r="18" spans="1:13" x14ac:dyDescent="0.2">
      <c r="A18" s="12" t="s">
        <v>15</v>
      </c>
      <c r="B18" s="10">
        <v>43059</v>
      </c>
      <c r="C18" s="11"/>
      <c r="D18" s="12" t="s">
        <v>26</v>
      </c>
      <c r="E18" s="13">
        <v>77</v>
      </c>
      <c r="F18" s="13">
        <v>500</v>
      </c>
      <c r="G18" s="18"/>
      <c r="H18" s="14">
        <v>1</v>
      </c>
      <c r="I18" s="15">
        <v>350</v>
      </c>
      <c r="J18" s="16">
        <v>4.6540020000000002</v>
      </c>
      <c r="K18" s="17">
        <f t="shared" si="0"/>
        <v>75.204093165409034</v>
      </c>
      <c r="L18" s="15"/>
      <c r="M18" s="35">
        <f t="shared" si="1"/>
        <v>93776.418737508415</v>
      </c>
    </row>
    <row r="19" spans="1:13" x14ac:dyDescent="0.2">
      <c r="A19" s="12" t="s">
        <v>15</v>
      </c>
      <c r="B19" s="10">
        <v>43059</v>
      </c>
      <c r="C19" s="11"/>
      <c r="D19" s="12" t="s">
        <v>27</v>
      </c>
      <c r="E19" s="13">
        <v>77</v>
      </c>
      <c r="F19" s="13">
        <v>1000</v>
      </c>
      <c r="G19" s="18"/>
      <c r="H19" s="14">
        <v>1</v>
      </c>
      <c r="I19" s="15">
        <v>1050</v>
      </c>
      <c r="J19" s="16">
        <v>4.6540020000000002</v>
      </c>
      <c r="K19" s="17">
        <f t="shared" si="0"/>
        <v>225.6122794962271</v>
      </c>
      <c r="L19" s="15"/>
      <c r="M19" s="35">
        <f t="shared" si="1"/>
        <v>93550.806458012186</v>
      </c>
    </row>
    <row r="20" spans="1:13" x14ac:dyDescent="0.2">
      <c r="A20" s="12" t="s">
        <v>15</v>
      </c>
      <c r="B20" s="10">
        <v>43059</v>
      </c>
      <c r="C20" s="11"/>
      <c r="D20" s="12" t="s">
        <v>28</v>
      </c>
      <c r="E20" s="13">
        <v>77</v>
      </c>
      <c r="F20" s="13">
        <v>1000</v>
      </c>
      <c r="G20" s="18"/>
      <c r="H20" s="14">
        <v>1</v>
      </c>
      <c r="I20" s="15">
        <v>5500</v>
      </c>
      <c r="J20" s="16">
        <v>4.6540020000000002</v>
      </c>
      <c r="K20" s="17">
        <f t="shared" si="0"/>
        <v>1181.7786068849991</v>
      </c>
      <c r="L20" s="15"/>
      <c r="M20" s="35">
        <f t="shared" si="1"/>
        <v>92369.02785112719</v>
      </c>
    </row>
    <row r="21" spans="1:13" x14ac:dyDescent="0.2">
      <c r="A21" s="12" t="s">
        <v>15</v>
      </c>
      <c r="B21" s="10">
        <v>43059</v>
      </c>
      <c r="C21" s="11"/>
      <c r="D21" s="12" t="s">
        <v>29</v>
      </c>
      <c r="E21" s="13">
        <v>77</v>
      </c>
      <c r="F21" s="13">
        <v>1</v>
      </c>
      <c r="G21" s="18"/>
      <c r="H21" s="14">
        <v>1</v>
      </c>
      <c r="I21" s="15">
        <v>1750</v>
      </c>
      <c r="J21" s="16">
        <v>4.6540020000000002</v>
      </c>
      <c r="K21" s="17">
        <f t="shared" si="0"/>
        <v>376.0204658270452</v>
      </c>
      <c r="L21" s="15"/>
      <c r="M21" s="35">
        <f t="shared" si="1"/>
        <v>91993.007385300138</v>
      </c>
    </row>
    <row r="22" spans="1:13" x14ac:dyDescent="0.2">
      <c r="A22" s="12" t="s">
        <v>15</v>
      </c>
      <c r="B22" s="10">
        <v>43059</v>
      </c>
      <c r="C22" s="11"/>
      <c r="D22" s="12" t="s">
        <v>30</v>
      </c>
      <c r="E22" s="13">
        <v>77</v>
      </c>
      <c r="F22" s="13">
        <v>500</v>
      </c>
      <c r="G22" s="18"/>
      <c r="H22" s="14">
        <v>1</v>
      </c>
      <c r="I22" s="15">
        <v>675</v>
      </c>
      <c r="J22" s="16">
        <v>4.6540020000000002</v>
      </c>
      <c r="K22" s="17">
        <f t="shared" si="0"/>
        <v>145.03646539043172</v>
      </c>
      <c r="L22" s="15"/>
      <c r="M22" s="35">
        <f t="shared" si="1"/>
        <v>91847.970919909712</v>
      </c>
    </row>
    <row r="23" spans="1:13" x14ac:dyDescent="0.2">
      <c r="A23" s="12" t="s">
        <v>15</v>
      </c>
      <c r="B23" s="10">
        <v>43059</v>
      </c>
      <c r="C23" s="11"/>
      <c r="D23" s="12" t="s">
        <v>19</v>
      </c>
      <c r="E23" s="13">
        <v>86</v>
      </c>
      <c r="F23" s="13">
        <v>1</v>
      </c>
      <c r="G23" s="18"/>
      <c r="H23" s="18">
        <v>0</v>
      </c>
      <c r="I23" s="15">
        <v>172.4</v>
      </c>
      <c r="J23" s="16">
        <v>4.6732034000000002</v>
      </c>
      <c r="K23" s="17">
        <f t="shared" si="0"/>
        <v>36.891182609342451</v>
      </c>
      <c r="L23" s="15"/>
      <c r="M23" s="35">
        <f t="shared" si="1"/>
        <v>91811.079737300373</v>
      </c>
    </row>
    <row r="24" spans="1:13" x14ac:dyDescent="0.2">
      <c r="A24" s="12" t="s">
        <v>15</v>
      </c>
      <c r="B24" s="10">
        <v>43146</v>
      </c>
      <c r="C24" s="11"/>
      <c r="D24" s="12" t="s">
        <v>31</v>
      </c>
      <c r="E24" s="13">
        <v>108</v>
      </c>
      <c r="F24" s="13">
        <v>12</v>
      </c>
      <c r="G24" s="14"/>
      <c r="H24" s="14">
        <v>1</v>
      </c>
      <c r="I24" s="15">
        <v>1800</v>
      </c>
      <c r="J24" s="16">
        <v>4.6549969999999998</v>
      </c>
      <c r="K24" s="17">
        <f t="shared" si="0"/>
        <v>386.68123738855257</v>
      </c>
      <c r="L24" s="15"/>
      <c r="M24" s="35">
        <f t="shared" si="1"/>
        <v>91424.398499911826</v>
      </c>
    </row>
    <row r="25" spans="1:13" x14ac:dyDescent="0.2">
      <c r="A25" s="12" t="s">
        <v>32</v>
      </c>
      <c r="B25" s="10">
        <v>42926</v>
      </c>
      <c r="C25" s="11"/>
      <c r="D25" s="12" t="s">
        <v>33</v>
      </c>
      <c r="E25" s="13">
        <v>19</v>
      </c>
      <c r="F25" s="13">
        <v>1</v>
      </c>
      <c r="G25" s="14"/>
      <c r="H25" s="14">
        <v>0</v>
      </c>
      <c r="I25" s="15">
        <v>205.99</v>
      </c>
      <c r="J25" s="16">
        <v>4.1011800000000003</v>
      </c>
      <c r="K25" s="17">
        <f t="shared" si="0"/>
        <v>50.227007836768927</v>
      </c>
      <c r="L25" s="15"/>
      <c r="M25" s="35">
        <f t="shared" si="1"/>
        <v>91374.171492075053</v>
      </c>
    </row>
    <row r="26" spans="1:13" x14ac:dyDescent="0.2">
      <c r="A26" s="12" t="s">
        <v>32</v>
      </c>
      <c r="B26" s="10">
        <v>42928</v>
      </c>
      <c r="C26" s="11"/>
      <c r="D26" s="12" t="s">
        <v>33</v>
      </c>
      <c r="E26" s="13">
        <v>26</v>
      </c>
      <c r="F26" s="13">
        <v>1</v>
      </c>
      <c r="G26" s="14"/>
      <c r="H26" s="14">
        <v>1</v>
      </c>
      <c r="I26" s="15">
        <v>440.12</v>
      </c>
      <c r="J26" s="16">
        <v>4.1029169999999997</v>
      </c>
      <c r="K26" s="17">
        <f t="shared" si="0"/>
        <v>107.27002276672914</v>
      </c>
      <c r="L26" s="15"/>
      <c r="M26" s="35">
        <f t="shared" si="1"/>
        <v>91266.90146930833</v>
      </c>
    </row>
    <row r="27" spans="1:13" x14ac:dyDescent="0.2">
      <c r="A27" s="12" t="s">
        <v>32</v>
      </c>
      <c r="B27" s="10">
        <v>42947</v>
      </c>
      <c r="C27" s="11"/>
      <c r="D27" s="12" t="s">
        <v>34</v>
      </c>
      <c r="E27" s="13">
        <v>31</v>
      </c>
      <c r="F27" s="13">
        <v>1</v>
      </c>
      <c r="G27" s="14"/>
      <c r="H27" s="14">
        <v>1</v>
      </c>
      <c r="I27" s="15">
        <v>165</v>
      </c>
      <c r="J27" s="16">
        <v>4.1540780000000002</v>
      </c>
      <c r="K27" s="17">
        <f t="shared" si="0"/>
        <v>39.720005257484331</v>
      </c>
      <c r="L27" s="15"/>
      <c r="M27" s="35">
        <f t="shared" si="1"/>
        <v>91227.181464050853</v>
      </c>
    </row>
    <row r="28" spans="1:13" x14ac:dyDescent="0.2">
      <c r="A28" s="12" t="s">
        <v>32</v>
      </c>
      <c r="B28" s="10">
        <v>42948</v>
      </c>
      <c r="C28" s="11"/>
      <c r="D28" s="12" t="s">
        <v>33</v>
      </c>
      <c r="E28" s="13">
        <v>33</v>
      </c>
      <c r="F28" s="13">
        <v>1</v>
      </c>
      <c r="G28" s="14"/>
      <c r="H28" s="14">
        <v>0</v>
      </c>
      <c r="I28" s="15">
        <v>18</v>
      </c>
      <c r="J28" s="16">
        <v>4.1731275999999999</v>
      </c>
      <c r="K28" s="17">
        <f t="shared" si="0"/>
        <v>4.3133116753966494</v>
      </c>
      <c r="L28" s="15"/>
      <c r="M28" s="35">
        <f t="shared" si="1"/>
        <v>91222.868152375449</v>
      </c>
    </row>
    <row r="29" spans="1:13" x14ac:dyDescent="0.2">
      <c r="A29" s="12" t="s">
        <v>32</v>
      </c>
      <c r="B29" s="10">
        <v>42948</v>
      </c>
      <c r="C29" s="11"/>
      <c r="D29" s="12" t="s">
        <v>33</v>
      </c>
      <c r="E29" s="13">
        <v>34</v>
      </c>
      <c r="F29" s="13">
        <v>1</v>
      </c>
      <c r="G29" s="14"/>
      <c r="H29" s="14">
        <v>0</v>
      </c>
      <c r="I29" s="15">
        <v>15</v>
      </c>
      <c r="J29" s="16">
        <v>4.1731275999999999</v>
      </c>
      <c r="K29" s="17">
        <f t="shared" si="0"/>
        <v>3.5944263961638749</v>
      </c>
      <c r="L29" s="15"/>
      <c r="M29" s="35">
        <f t="shared" si="1"/>
        <v>91219.273725979292</v>
      </c>
    </row>
    <row r="30" spans="1:13" x14ac:dyDescent="0.2">
      <c r="A30" s="12" t="s">
        <v>32</v>
      </c>
      <c r="B30" s="10">
        <v>42962</v>
      </c>
      <c r="C30" s="11"/>
      <c r="D30" s="12" t="s">
        <v>33</v>
      </c>
      <c r="E30" s="13">
        <v>35</v>
      </c>
      <c r="F30" s="13">
        <v>1</v>
      </c>
      <c r="G30" s="14"/>
      <c r="H30" s="14">
        <v>0</v>
      </c>
      <c r="I30" s="15">
        <v>10</v>
      </c>
      <c r="J30" s="16">
        <v>4.1300758999999996</v>
      </c>
      <c r="K30" s="17">
        <f t="shared" si="0"/>
        <v>2.4212630087500333</v>
      </c>
      <c r="L30" s="15"/>
      <c r="M30" s="35">
        <f t="shared" si="1"/>
        <v>91216.852462970535</v>
      </c>
    </row>
    <row r="31" spans="1:13" x14ac:dyDescent="0.2">
      <c r="A31" s="12" t="s">
        <v>32</v>
      </c>
      <c r="B31" s="10">
        <v>42962</v>
      </c>
      <c r="C31" s="11"/>
      <c r="D31" s="12" t="s">
        <v>33</v>
      </c>
      <c r="E31" s="13">
        <v>36</v>
      </c>
      <c r="F31" s="13">
        <v>1</v>
      </c>
      <c r="G31" s="14"/>
      <c r="H31" s="14">
        <v>0</v>
      </c>
      <c r="I31" s="15">
        <v>12</v>
      </c>
      <c r="J31" s="16">
        <v>4.1300758999999996</v>
      </c>
      <c r="K31" s="17">
        <f t="shared" si="0"/>
        <v>2.9055156105000397</v>
      </c>
      <c r="L31" s="15"/>
      <c r="M31" s="35">
        <f t="shared" si="1"/>
        <v>91213.946947360033</v>
      </c>
    </row>
    <row r="32" spans="1:13" x14ac:dyDescent="0.2">
      <c r="A32" s="12" t="s">
        <v>32</v>
      </c>
      <c r="B32" s="10">
        <v>42962</v>
      </c>
      <c r="C32" s="11"/>
      <c r="D32" s="12" t="s">
        <v>33</v>
      </c>
      <c r="E32" s="13">
        <v>37</v>
      </c>
      <c r="F32" s="13">
        <v>1</v>
      </c>
      <c r="G32" s="14"/>
      <c r="H32" s="14">
        <v>0</v>
      </c>
      <c r="I32" s="15">
        <v>25</v>
      </c>
      <c r="J32" s="16">
        <v>4.1300758999999996</v>
      </c>
      <c r="K32" s="17">
        <f t="shared" si="0"/>
        <v>6.0531575218750833</v>
      </c>
      <c r="L32" s="15"/>
      <c r="M32" s="35">
        <f t="shared" si="1"/>
        <v>91207.893789838155</v>
      </c>
    </row>
    <row r="33" spans="1:13" x14ac:dyDescent="0.2">
      <c r="A33" s="12" t="s">
        <v>32</v>
      </c>
      <c r="B33" s="10">
        <v>42962</v>
      </c>
      <c r="C33" s="11"/>
      <c r="D33" s="12" t="s">
        <v>33</v>
      </c>
      <c r="E33" s="13">
        <v>38</v>
      </c>
      <c r="F33" s="13">
        <v>1</v>
      </c>
      <c r="G33" s="14"/>
      <c r="H33" s="14">
        <v>0</v>
      </c>
      <c r="I33" s="15">
        <v>15</v>
      </c>
      <c r="J33" s="16">
        <v>4.1300758999999996</v>
      </c>
      <c r="K33" s="17">
        <f t="shared" si="0"/>
        <v>3.6318945131250495</v>
      </c>
      <c r="L33" s="15"/>
      <c r="M33" s="35">
        <f t="shared" si="1"/>
        <v>91204.261895325035</v>
      </c>
    </row>
    <row r="34" spans="1:13" x14ac:dyDescent="0.2">
      <c r="A34" s="12" t="s">
        <v>32</v>
      </c>
      <c r="B34" s="10">
        <v>42962</v>
      </c>
      <c r="C34" s="11"/>
      <c r="D34" s="12" t="s">
        <v>33</v>
      </c>
      <c r="E34" s="13">
        <v>39</v>
      </c>
      <c r="F34" s="13">
        <v>1</v>
      </c>
      <c r="G34" s="14"/>
      <c r="H34" s="14">
        <v>0</v>
      </c>
      <c r="I34" s="15">
        <v>14</v>
      </c>
      <c r="J34" s="16">
        <v>4.1300758999999996</v>
      </c>
      <c r="K34" s="17">
        <f t="shared" si="0"/>
        <v>3.3897682122500465</v>
      </c>
      <c r="L34" s="15"/>
      <c r="M34" s="35">
        <f t="shared" si="1"/>
        <v>91200.872127112787</v>
      </c>
    </row>
    <row r="35" spans="1:13" x14ac:dyDescent="0.2">
      <c r="A35" s="12" t="s">
        <v>32</v>
      </c>
      <c r="B35" s="10">
        <v>42962</v>
      </c>
      <c r="C35" s="11"/>
      <c r="D35" s="12" t="s">
        <v>35</v>
      </c>
      <c r="E35" s="13">
        <v>40</v>
      </c>
      <c r="F35" s="13">
        <v>1</v>
      </c>
      <c r="G35" s="14"/>
      <c r="H35" s="14">
        <v>0</v>
      </c>
      <c r="I35" s="15">
        <v>200</v>
      </c>
      <c r="J35" s="16">
        <v>4.1300758999999996</v>
      </c>
      <c r="K35" s="17">
        <f t="shared" si="0"/>
        <v>48.425260175000666</v>
      </c>
      <c r="L35" s="15"/>
      <c r="M35" s="35">
        <f t="shared" si="1"/>
        <v>91152.446866937782</v>
      </c>
    </row>
    <row r="36" spans="1:13" x14ac:dyDescent="0.2">
      <c r="A36" s="12" t="s">
        <v>32</v>
      </c>
      <c r="B36" s="10">
        <v>42962</v>
      </c>
      <c r="C36" s="11"/>
      <c r="D36" s="12" t="s">
        <v>35</v>
      </c>
      <c r="E36" s="13">
        <v>41</v>
      </c>
      <c r="F36" s="13">
        <v>1</v>
      </c>
      <c r="G36" s="14"/>
      <c r="H36" s="14">
        <v>0</v>
      </c>
      <c r="I36" s="15">
        <v>200</v>
      </c>
      <c r="J36" s="16">
        <v>4.1172500000000003</v>
      </c>
      <c r="K36" s="17">
        <f t="shared" si="0"/>
        <v>48.576112696581454</v>
      </c>
      <c r="L36" s="15"/>
      <c r="M36" s="35">
        <f t="shared" si="1"/>
        <v>91103.870754241201</v>
      </c>
    </row>
    <row r="37" spans="1:13" x14ac:dyDescent="0.2">
      <c r="A37" s="12" t="s">
        <v>32</v>
      </c>
      <c r="B37" s="10">
        <v>42951</v>
      </c>
      <c r="C37" s="11"/>
      <c r="D37" s="12" t="s">
        <v>33</v>
      </c>
      <c r="E37" s="13">
        <v>42</v>
      </c>
      <c r="F37" s="13">
        <v>1</v>
      </c>
      <c r="G37" s="14"/>
      <c r="H37" s="14">
        <v>1</v>
      </c>
      <c r="I37" s="15">
        <v>25.42</v>
      </c>
      <c r="J37" s="16">
        <v>4.0999999999999996</v>
      </c>
      <c r="K37" s="17">
        <f t="shared" si="0"/>
        <v>6.2000000000000011</v>
      </c>
      <c r="L37" s="15"/>
      <c r="M37" s="35">
        <f t="shared" si="1"/>
        <v>91097.670754241204</v>
      </c>
    </row>
    <row r="38" spans="1:13" x14ac:dyDescent="0.2">
      <c r="A38" s="12" t="s">
        <v>32</v>
      </c>
      <c r="B38" s="10">
        <v>43000</v>
      </c>
      <c r="C38" s="11"/>
      <c r="D38" s="12" t="s">
        <v>35</v>
      </c>
      <c r="E38" s="13">
        <v>45</v>
      </c>
      <c r="F38" s="13">
        <v>1</v>
      </c>
      <c r="G38" s="14"/>
      <c r="H38" s="14">
        <v>0</v>
      </c>
      <c r="I38" s="15">
        <v>200</v>
      </c>
      <c r="J38" s="16">
        <v>4.1617997000000004</v>
      </c>
      <c r="K38" s="17">
        <f t="shared" ref="K38:K69" si="2">I38/J38</f>
        <v>48.056133023412919</v>
      </c>
      <c r="L38" s="15"/>
      <c r="M38" s="35">
        <f t="shared" ref="M38:M69" si="3">(M37-K38)+L38</f>
        <v>91049.614621217785</v>
      </c>
    </row>
    <row r="39" spans="1:13" x14ac:dyDescent="0.2">
      <c r="A39" s="12" t="s">
        <v>32</v>
      </c>
      <c r="B39" s="10">
        <v>43000</v>
      </c>
      <c r="C39" s="11"/>
      <c r="D39" s="12" t="s">
        <v>35</v>
      </c>
      <c r="E39" s="13">
        <v>46</v>
      </c>
      <c r="F39" s="13">
        <v>2</v>
      </c>
      <c r="G39" s="14"/>
      <c r="H39" s="14">
        <v>0</v>
      </c>
      <c r="I39" s="15">
        <v>280</v>
      </c>
      <c r="J39" s="16">
        <v>4.1617997000000004</v>
      </c>
      <c r="K39" s="17">
        <f t="shared" si="2"/>
        <v>67.278586232778082</v>
      </c>
      <c r="L39" s="15"/>
      <c r="M39" s="35">
        <f t="shared" si="3"/>
        <v>90982.336034985012</v>
      </c>
    </row>
    <row r="40" spans="1:13" x14ac:dyDescent="0.2">
      <c r="A40" s="12" t="s">
        <v>32</v>
      </c>
      <c r="B40" s="10">
        <v>43000</v>
      </c>
      <c r="C40" s="11"/>
      <c r="D40" s="12" t="s">
        <v>33</v>
      </c>
      <c r="E40" s="13">
        <v>47</v>
      </c>
      <c r="F40" s="13">
        <v>1</v>
      </c>
      <c r="G40" s="14"/>
      <c r="H40" s="14">
        <v>0</v>
      </c>
      <c r="I40" s="15">
        <v>23</v>
      </c>
      <c r="J40" s="16">
        <v>4.1617997000000004</v>
      </c>
      <c r="K40" s="17">
        <f t="shared" si="2"/>
        <v>5.5264552976924861</v>
      </c>
      <c r="L40" s="15"/>
      <c r="M40" s="35">
        <f t="shared" si="3"/>
        <v>90976.809579687324</v>
      </c>
    </row>
    <row r="41" spans="1:13" x14ac:dyDescent="0.2">
      <c r="A41" s="12" t="s">
        <v>32</v>
      </c>
      <c r="B41" s="10">
        <v>43000</v>
      </c>
      <c r="C41" s="11"/>
      <c r="D41" s="12" t="s">
        <v>33</v>
      </c>
      <c r="E41" s="13">
        <v>48</v>
      </c>
      <c r="F41" s="13">
        <v>1</v>
      </c>
      <c r="G41" s="14"/>
      <c r="H41" s="14">
        <v>0</v>
      </c>
      <c r="I41" s="15">
        <v>17.5</v>
      </c>
      <c r="J41" s="16">
        <v>4.1617997000000004</v>
      </c>
      <c r="K41" s="17">
        <f t="shared" si="2"/>
        <v>4.2049116395486301</v>
      </c>
      <c r="L41" s="15"/>
      <c r="M41" s="35">
        <f t="shared" si="3"/>
        <v>90972.604668047774</v>
      </c>
    </row>
    <row r="42" spans="1:13" x14ac:dyDescent="0.2">
      <c r="A42" s="12" t="s">
        <v>32</v>
      </c>
      <c r="B42" s="10">
        <v>43000</v>
      </c>
      <c r="C42" s="11"/>
      <c r="D42" s="12" t="s">
        <v>33</v>
      </c>
      <c r="E42" s="13">
        <v>49</v>
      </c>
      <c r="F42" s="13">
        <v>1</v>
      </c>
      <c r="G42" s="14"/>
      <c r="H42" s="14">
        <v>0</v>
      </c>
      <c r="I42" s="15">
        <v>23</v>
      </c>
      <c r="J42" s="16">
        <v>4.1617997000000004</v>
      </c>
      <c r="K42" s="17">
        <f t="shared" si="2"/>
        <v>5.5264552976924861</v>
      </c>
      <c r="L42" s="15"/>
      <c r="M42" s="35">
        <f t="shared" si="3"/>
        <v>90967.078212750086</v>
      </c>
    </row>
    <row r="43" spans="1:13" x14ac:dyDescent="0.2">
      <c r="A43" s="12" t="s">
        <v>32</v>
      </c>
      <c r="B43" s="10">
        <v>43000</v>
      </c>
      <c r="C43" s="11"/>
      <c r="D43" s="12" t="s">
        <v>33</v>
      </c>
      <c r="E43" s="13">
        <v>50</v>
      </c>
      <c r="F43" s="13">
        <v>1</v>
      </c>
      <c r="G43" s="14"/>
      <c r="H43" s="14">
        <v>0</v>
      </c>
      <c r="I43" s="15">
        <v>32</v>
      </c>
      <c r="J43" s="16">
        <v>4.1617997000000004</v>
      </c>
      <c r="K43" s="17">
        <f t="shared" si="2"/>
        <v>7.6889812837460667</v>
      </c>
      <c r="L43" s="15"/>
      <c r="M43" s="35">
        <f t="shared" si="3"/>
        <v>90959.389231466339</v>
      </c>
    </row>
    <row r="44" spans="1:13" x14ac:dyDescent="0.2">
      <c r="A44" s="12" t="s">
        <v>32</v>
      </c>
      <c r="B44" s="10">
        <v>43003</v>
      </c>
      <c r="C44" s="11"/>
      <c r="D44" s="12" t="s">
        <v>35</v>
      </c>
      <c r="E44" s="13">
        <v>51</v>
      </c>
      <c r="F44" s="13">
        <v>1</v>
      </c>
      <c r="G44" s="14"/>
      <c r="H44" s="14">
        <v>0</v>
      </c>
      <c r="I44" s="15">
        <v>200</v>
      </c>
      <c r="J44" s="16">
        <v>4.1617997000000004</v>
      </c>
      <c r="K44" s="17">
        <f t="shared" si="2"/>
        <v>48.056133023412919</v>
      </c>
      <c r="L44" s="15"/>
      <c r="M44" s="35">
        <f t="shared" si="3"/>
        <v>90911.333098442919</v>
      </c>
    </row>
    <row r="45" spans="1:13" x14ac:dyDescent="0.2">
      <c r="A45" s="12" t="s">
        <v>32</v>
      </c>
      <c r="B45" s="10">
        <v>43003</v>
      </c>
      <c r="C45" s="11"/>
      <c r="D45" s="12" t="s">
        <v>33</v>
      </c>
      <c r="E45" s="13">
        <v>52</v>
      </c>
      <c r="F45" s="13">
        <v>1</v>
      </c>
      <c r="G45" s="14"/>
      <c r="H45" s="14">
        <v>0</v>
      </c>
      <c r="I45" s="15">
        <v>35</v>
      </c>
      <c r="J45" s="16">
        <v>4.1617997000000004</v>
      </c>
      <c r="K45" s="17">
        <f t="shared" si="2"/>
        <v>8.4098232790972602</v>
      </c>
      <c r="L45" s="15"/>
      <c r="M45" s="35">
        <f t="shared" si="3"/>
        <v>90902.923275163819</v>
      </c>
    </row>
    <row r="46" spans="1:13" x14ac:dyDescent="0.2">
      <c r="A46" s="12" t="s">
        <v>32</v>
      </c>
      <c r="B46" s="10">
        <v>42962</v>
      </c>
      <c r="C46" s="11"/>
      <c r="D46" s="12" t="s">
        <v>33</v>
      </c>
      <c r="E46" s="13">
        <v>54</v>
      </c>
      <c r="F46" s="13">
        <v>2</v>
      </c>
      <c r="G46" s="14"/>
      <c r="H46" s="14">
        <v>1</v>
      </c>
      <c r="I46" s="15">
        <v>679.81</v>
      </c>
      <c r="J46" s="16">
        <v>4.190925</v>
      </c>
      <c r="K46" s="17">
        <f t="shared" si="2"/>
        <v>162.21001330255254</v>
      </c>
      <c r="L46" s="15"/>
      <c r="M46" s="35">
        <f t="shared" si="3"/>
        <v>90740.713261861267</v>
      </c>
    </row>
    <row r="47" spans="1:13" x14ac:dyDescent="0.2">
      <c r="A47" s="12" t="s">
        <v>32</v>
      </c>
      <c r="B47" s="10">
        <v>43003</v>
      </c>
      <c r="C47" s="11"/>
      <c r="D47" s="12" t="s">
        <v>33</v>
      </c>
      <c r="E47" s="13">
        <v>56</v>
      </c>
      <c r="F47" s="13">
        <v>1</v>
      </c>
      <c r="G47" s="14"/>
      <c r="H47" s="14">
        <v>1</v>
      </c>
      <c r="I47" s="15">
        <v>455.93</v>
      </c>
      <c r="J47" s="16">
        <v>4.3330380000000002</v>
      </c>
      <c r="K47" s="17">
        <f t="shared" si="2"/>
        <v>105.22178665407503</v>
      </c>
      <c r="L47" s="15"/>
      <c r="M47" s="35">
        <f t="shared" si="3"/>
        <v>90635.491475207193</v>
      </c>
    </row>
    <row r="48" spans="1:13" x14ac:dyDescent="0.2">
      <c r="A48" s="12" t="s">
        <v>32</v>
      </c>
      <c r="B48" s="10">
        <v>43003</v>
      </c>
      <c r="C48" s="11"/>
      <c r="D48" s="12" t="s">
        <v>33</v>
      </c>
      <c r="E48" s="13">
        <v>57</v>
      </c>
      <c r="F48" s="13">
        <v>1</v>
      </c>
      <c r="G48" s="14"/>
      <c r="H48" s="14">
        <v>1</v>
      </c>
      <c r="I48" s="15">
        <v>287.29000000000002</v>
      </c>
      <c r="J48" s="16">
        <v>4.3330380000000002</v>
      </c>
      <c r="K48" s="17">
        <f t="shared" si="2"/>
        <v>66.302211058384444</v>
      </c>
      <c r="L48" s="15"/>
      <c r="M48" s="35">
        <f t="shared" si="3"/>
        <v>90569.189264148808</v>
      </c>
    </row>
    <row r="49" spans="1:13" x14ac:dyDescent="0.2">
      <c r="A49" s="12" t="s">
        <v>32</v>
      </c>
      <c r="B49" s="10">
        <v>43003</v>
      </c>
      <c r="C49" s="11"/>
      <c r="D49" s="12" t="s">
        <v>33</v>
      </c>
      <c r="E49" s="13">
        <v>58</v>
      </c>
      <c r="F49" s="13">
        <v>1</v>
      </c>
      <c r="G49" s="14"/>
      <c r="H49" s="14">
        <v>1</v>
      </c>
      <c r="I49" s="15">
        <v>262.70999999999998</v>
      </c>
      <c r="J49" s="16">
        <v>4.3330380000000002</v>
      </c>
      <c r="K49" s="17">
        <f t="shared" si="2"/>
        <v>60.629516750141576</v>
      </c>
      <c r="L49" s="15"/>
      <c r="M49" s="35">
        <f t="shared" si="3"/>
        <v>90508.559747398671</v>
      </c>
    </row>
    <row r="50" spans="1:13" x14ac:dyDescent="0.2">
      <c r="A50" s="12" t="s">
        <v>32</v>
      </c>
      <c r="B50" s="10">
        <v>43003</v>
      </c>
      <c r="C50" s="11"/>
      <c r="D50" s="12" t="s">
        <v>33</v>
      </c>
      <c r="E50" s="13">
        <v>59</v>
      </c>
      <c r="F50" s="13">
        <v>3</v>
      </c>
      <c r="G50" s="14"/>
      <c r="H50" s="14">
        <v>1</v>
      </c>
      <c r="I50" s="15">
        <v>1052.74</v>
      </c>
      <c r="J50" s="16">
        <v>4.3330380000000002</v>
      </c>
      <c r="K50" s="17">
        <f t="shared" si="2"/>
        <v>242.95655842390488</v>
      </c>
      <c r="L50" s="15"/>
      <c r="M50" s="35">
        <f t="shared" si="3"/>
        <v>90265.603188974768</v>
      </c>
    </row>
    <row r="51" spans="1:13" x14ac:dyDescent="0.2">
      <c r="A51" s="12" t="s">
        <v>32</v>
      </c>
      <c r="B51" s="10">
        <v>43018</v>
      </c>
      <c r="C51" s="11"/>
      <c r="D51" s="12" t="s">
        <v>34</v>
      </c>
      <c r="E51" s="13">
        <v>60</v>
      </c>
      <c r="F51" s="13">
        <v>1</v>
      </c>
      <c r="G51" s="18"/>
      <c r="H51" s="14">
        <v>1</v>
      </c>
      <c r="I51" s="15">
        <v>190</v>
      </c>
      <c r="J51" s="16">
        <v>4.3528060000000002</v>
      </c>
      <c r="K51" s="17">
        <f t="shared" si="2"/>
        <v>43.650004158237238</v>
      </c>
      <c r="L51" s="15"/>
      <c r="M51" s="35">
        <f t="shared" si="3"/>
        <v>90221.953184816535</v>
      </c>
    </row>
    <row r="52" spans="1:13" x14ac:dyDescent="0.2">
      <c r="A52" s="12" t="s">
        <v>32</v>
      </c>
      <c r="B52" s="10">
        <v>43027</v>
      </c>
      <c r="C52" s="11"/>
      <c r="D52" s="12" t="s">
        <v>35</v>
      </c>
      <c r="E52" s="13">
        <v>61</v>
      </c>
      <c r="F52" s="13">
        <v>1</v>
      </c>
      <c r="G52" s="14"/>
      <c r="H52" s="14">
        <v>0</v>
      </c>
      <c r="I52" s="15">
        <v>200</v>
      </c>
      <c r="J52" s="16">
        <v>4.3133007000000001</v>
      </c>
      <c r="K52" s="17">
        <f t="shared" si="2"/>
        <v>46.368202430217764</v>
      </c>
      <c r="L52" s="15"/>
      <c r="M52" s="35">
        <f t="shared" si="3"/>
        <v>90175.584982386325</v>
      </c>
    </row>
    <row r="53" spans="1:13" x14ac:dyDescent="0.2">
      <c r="A53" s="12" t="s">
        <v>32</v>
      </c>
      <c r="B53" s="10">
        <v>43027</v>
      </c>
      <c r="C53" s="11"/>
      <c r="D53" s="12" t="s">
        <v>35</v>
      </c>
      <c r="E53" s="13">
        <v>62</v>
      </c>
      <c r="F53" s="13">
        <v>1</v>
      </c>
      <c r="G53" s="14"/>
      <c r="H53" s="14">
        <v>0</v>
      </c>
      <c r="I53" s="15">
        <v>200</v>
      </c>
      <c r="J53" s="16">
        <v>4.3133007000000001</v>
      </c>
      <c r="K53" s="17">
        <f t="shared" si="2"/>
        <v>46.368202430217764</v>
      </c>
      <c r="L53" s="15"/>
      <c r="M53" s="35">
        <f t="shared" si="3"/>
        <v>90129.216779956114</v>
      </c>
    </row>
    <row r="54" spans="1:13" x14ac:dyDescent="0.2">
      <c r="A54" s="12" t="s">
        <v>32</v>
      </c>
      <c r="B54" s="10">
        <v>43027</v>
      </c>
      <c r="C54" s="11"/>
      <c r="D54" s="12" t="s">
        <v>33</v>
      </c>
      <c r="E54" s="13">
        <v>63</v>
      </c>
      <c r="F54" s="13">
        <v>1</v>
      </c>
      <c r="G54" s="14"/>
      <c r="H54" s="14">
        <v>0</v>
      </c>
      <c r="I54" s="15">
        <v>33</v>
      </c>
      <c r="J54" s="16">
        <v>4.3189149999999996</v>
      </c>
      <c r="K54" s="17">
        <f t="shared" si="2"/>
        <v>7.6408079344001916</v>
      </c>
      <c r="L54" s="15"/>
      <c r="M54" s="35">
        <f t="shared" si="3"/>
        <v>90121.575972021717</v>
      </c>
    </row>
    <row r="55" spans="1:13" x14ac:dyDescent="0.2">
      <c r="A55" s="12" t="s">
        <v>32</v>
      </c>
      <c r="B55" s="10">
        <v>43027</v>
      </c>
      <c r="C55" s="11"/>
      <c r="D55" s="12" t="s">
        <v>33</v>
      </c>
      <c r="E55" s="13">
        <v>64</v>
      </c>
      <c r="F55" s="13">
        <v>1</v>
      </c>
      <c r="G55" s="14"/>
      <c r="H55" s="14">
        <v>0</v>
      </c>
      <c r="I55" s="15">
        <v>75</v>
      </c>
      <c r="J55" s="16">
        <v>4.3189149999999996</v>
      </c>
      <c r="K55" s="17">
        <f t="shared" si="2"/>
        <v>17.365472578182253</v>
      </c>
      <c r="L55" s="15"/>
      <c r="M55" s="35">
        <f t="shared" si="3"/>
        <v>90104.210499443536</v>
      </c>
    </row>
    <row r="56" spans="1:13" x14ac:dyDescent="0.2">
      <c r="A56" s="12" t="s">
        <v>32</v>
      </c>
      <c r="B56" s="10">
        <v>43027</v>
      </c>
      <c r="C56" s="11"/>
      <c r="D56" s="12" t="s">
        <v>33</v>
      </c>
      <c r="E56" s="13">
        <v>66</v>
      </c>
      <c r="F56" s="13">
        <v>2</v>
      </c>
      <c r="G56" s="14"/>
      <c r="H56" s="14">
        <v>1</v>
      </c>
      <c r="I56" s="15">
        <v>522</v>
      </c>
      <c r="J56" s="16">
        <v>4.4028340000000004</v>
      </c>
      <c r="K56" s="17">
        <f t="shared" si="2"/>
        <v>118.56000021804137</v>
      </c>
      <c r="L56" s="15"/>
      <c r="M56" s="35">
        <f t="shared" si="3"/>
        <v>89985.650499225492</v>
      </c>
    </row>
    <row r="57" spans="1:13" x14ac:dyDescent="0.2">
      <c r="A57" s="12" t="s">
        <v>32</v>
      </c>
      <c r="B57" s="10">
        <v>43055</v>
      </c>
      <c r="C57" s="11"/>
      <c r="D57" s="12" t="s">
        <v>35</v>
      </c>
      <c r="E57" s="13">
        <v>70</v>
      </c>
      <c r="F57" s="13">
        <v>2</v>
      </c>
      <c r="G57" s="14"/>
      <c r="H57" s="14">
        <v>0</v>
      </c>
      <c r="I57" s="15">
        <v>280</v>
      </c>
      <c r="J57" s="16">
        <v>4.5695139999999999</v>
      </c>
      <c r="K57" s="17">
        <f t="shared" si="2"/>
        <v>61.27566301361589</v>
      </c>
      <c r="L57" s="15"/>
      <c r="M57" s="35">
        <f t="shared" si="3"/>
        <v>89924.374836211879</v>
      </c>
    </row>
    <row r="58" spans="1:13" x14ac:dyDescent="0.2">
      <c r="A58" s="12" t="s">
        <v>32</v>
      </c>
      <c r="B58" s="10">
        <v>43055</v>
      </c>
      <c r="C58" s="11"/>
      <c r="D58" s="12" t="s">
        <v>35</v>
      </c>
      <c r="E58" s="13">
        <v>71</v>
      </c>
      <c r="F58" s="13">
        <v>2</v>
      </c>
      <c r="G58" s="14"/>
      <c r="H58" s="14">
        <v>0</v>
      </c>
      <c r="I58" s="15">
        <v>280</v>
      </c>
      <c r="J58" s="16">
        <v>4.5695139999999999</v>
      </c>
      <c r="K58" s="17">
        <f t="shared" si="2"/>
        <v>61.27566301361589</v>
      </c>
      <c r="L58" s="15"/>
      <c r="M58" s="35">
        <f t="shared" si="3"/>
        <v>89863.099173198265</v>
      </c>
    </row>
    <row r="59" spans="1:13" x14ac:dyDescent="0.2">
      <c r="A59" s="12" t="s">
        <v>32</v>
      </c>
      <c r="B59" s="10">
        <v>43055</v>
      </c>
      <c r="C59" s="11"/>
      <c r="D59" s="12" t="s">
        <v>35</v>
      </c>
      <c r="E59" s="13">
        <v>72</v>
      </c>
      <c r="F59" s="13">
        <v>2</v>
      </c>
      <c r="G59" s="14"/>
      <c r="H59" s="14">
        <v>0</v>
      </c>
      <c r="I59" s="15">
        <v>280</v>
      </c>
      <c r="J59" s="16">
        <v>4.5695139999999999</v>
      </c>
      <c r="K59" s="17">
        <f t="shared" si="2"/>
        <v>61.27566301361589</v>
      </c>
      <c r="L59" s="15"/>
      <c r="M59" s="35">
        <f t="shared" si="3"/>
        <v>89801.823510184651</v>
      </c>
    </row>
    <row r="60" spans="1:13" x14ac:dyDescent="0.2">
      <c r="A60" s="12" t="s">
        <v>32</v>
      </c>
      <c r="B60" s="10">
        <v>43056</v>
      </c>
      <c r="C60" s="11"/>
      <c r="D60" s="12" t="s">
        <v>35</v>
      </c>
      <c r="E60" s="13">
        <v>74</v>
      </c>
      <c r="F60" s="13">
        <v>1</v>
      </c>
      <c r="G60" s="14"/>
      <c r="H60" s="14">
        <v>0</v>
      </c>
      <c r="I60" s="15">
        <v>200</v>
      </c>
      <c r="J60" s="16">
        <v>4.5778222</v>
      </c>
      <c r="K60" s="17">
        <f t="shared" si="2"/>
        <v>43.688896436388468</v>
      </c>
      <c r="L60" s="15"/>
      <c r="M60" s="35">
        <f t="shared" si="3"/>
        <v>89758.134613748261</v>
      </c>
    </row>
    <row r="61" spans="1:13" x14ac:dyDescent="0.2">
      <c r="A61" s="12" t="s">
        <v>32</v>
      </c>
      <c r="B61" s="10">
        <v>43057</v>
      </c>
      <c r="C61" s="11"/>
      <c r="D61" s="12" t="s">
        <v>36</v>
      </c>
      <c r="E61" s="13">
        <v>75</v>
      </c>
      <c r="F61" s="13">
        <v>1</v>
      </c>
      <c r="G61" s="18"/>
      <c r="H61" s="14">
        <v>0</v>
      </c>
      <c r="I61" s="15">
        <v>500</v>
      </c>
      <c r="J61" s="16">
        <v>4.5778222</v>
      </c>
      <c r="K61" s="17">
        <f t="shared" si="2"/>
        <v>109.22224109097117</v>
      </c>
      <c r="L61" s="15"/>
      <c r="M61" s="35">
        <f t="shared" si="3"/>
        <v>89648.912372657287</v>
      </c>
    </row>
    <row r="62" spans="1:13" x14ac:dyDescent="0.2">
      <c r="A62" s="12" t="s">
        <v>32</v>
      </c>
      <c r="B62" s="10">
        <v>43056</v>
      </c>
      <c r="C62" s="11"/>
      <c r="D62" s="12" t="s">
        <v>36</v>
      </c>
      <c r="E62" s="13">
        <v>76</v>
      </c>
      <c r="F62" s="13">
        <v>1</v>
      </c>
      <c r="G62" s="18"/>
      <c r="H62" s="14">
        <v>0</v>
      </c>
      <c r="I62" s="15">
        <v>61.75</v>
      </c>
      <c r="J62" s="16">
        <v>4.5807472999999996</v>
      </c>
      <c r="K62" s="17">
        <f t="shared" si="2"/>
        <v>13.480333219865678</v>
      </c>
      <c r="L62" s="15"/>
      <c r="M62" s="35">
        <f t="shared" si="3"/>
        <v>89635.432039437423</v>
      </c>
    </row>
    <row r="63" spans="1:13" x14ac:dyDescent="0.2">
      <c r="A63" s="12" t="s">
        <v>32</v>
      </c>
      <c r="B63" s="10">
        <v>43061</v>
      </c>
      <c r="C63" s="11"/>
      <c r="D63" s="12" t="s">
        <v>34</v>
      </c>
      <c r="E63" s="13">
        <v>78</v>
      </c>
      <c r="F63" s="13">
        <v>1</v>
      </c>
      <c r="G63" s="18"/>
      <c r="H63" s="14">
        <v>1</v>
      </c>
      <c r="I63" s="15">
        <v>870</v>
      </c>
      <c r="J63" s="16">
        <v>4.649006</v>
      </c>
      <c r="K63" s="17">
        <f t="shared" si="2"/>
        <v>187.13677719495308</v>
      </c>
      <c r="L63" s="15"/>
      <c r="M63" s="35">
        <f t="shared" si="3"/>
        <v>89448.295262242464</v>
      </c>
    </row>
    <row r="64" spans="1:13" x14ac:dyDescent="0.2">
      <c r="A64" s="12" t="s">
        <v>32</v>
      </c>
      <c r="B64" s="10">
        <v>43057</v>
      </c>
      <c r="C64" s="11"/>
      <c r="D64" s="12" t="s">
        <v>33</v>
      </c>
      <c r="E64" s="13">
        <v>79</v>
      </c>
      <c r="F64" s="13">
        <v>2</v>
      </c>
      <c r="G64" s="14"/>
      <c r="H64" s="14">
        <v>1</v>
      </c>
      <c r="I64" s="15">
        <v>324</v>
      </c>
      <c r="J64" s="16">
        <v>4.649006</v>
      </c>
      <c r="K64" s="17">
        <f t="shared" si="2"/>
        <v>69.692317024327352</v>
      </c>
      <c r="L64" s="15"/>
      <c r="M64" s="35">
        <f t="shared" si="3"/>
        <v>89378.602945218139</v>
      </c>
    </row>
    <row r="65" spans="1:13" x14ac:dyDescent="0.2">
      <c r="A65" s="12" t="s">
        <v>32</v>
      </c>
      <c r="B65" s="10">
        <v>43057</v>
      </c>
      <c r="C65" s="11"/>
      <c r="D65" s="12" t="s">
        <v>33</v>
      </c>
      <c r="E65" s="13">
        <v>80</v>
      </c>
      <c r="F65" s="13">
        <v>1</v>
      </c>
      <c r="G65" s="14"/>
      <c r="H65" s="14">
        <v>1</v>
      </c>
      <c r="I65" s="15">
        <v>162</v>
      </c>
      <c r="J65" s="16">
        <v>4.649006</v>
      </c>
      <c r="K65" s="17">
        <f t="shared" si="2"/>
        <v>34.846158512163676</v>
      </c>
      <c r="L65" s="15"/>
      <c r="M65" s="35">
        <f t="shared" si="3"/>
        <v>89343.75678670597</v>
      </c>
    </row>
    <row r="66" spans="1:13" x14ac:dyDescent="0.2">
      <c r="A66" s="12" t="s">
        <v>32</v>
      </c>
      <c r="B66" s="10">
        <v>43057</v>
      </c>
      <c r="C66" s="11"/>
      <c r="D66" s="12" t="s">
        <v>33</v>
      </c>
      <c r="E66" s="13">
        <v>81</v>
      </c>
      <c r="F66" s="13">
        <v>2</v>
      </c>
      <c r="G66" s="14"/>
      <c r="H66" s="14">
        <v>1</v>
      </c>
      <c r="I66" s="15">
        <v>324</v>
      </c>
      <c r="J66" s="16">
        <v>4.649006</v>
      </c>
      <c r="K66" s="17">
        <f t="shared" si="2"/>
        <v>69.692317024327352</v>
      </c>
      <c r="L66" s="15"/>
      <c r="M66" s="35">
        <f t="shared" si="3"/>
        <v>89274.064469681645</v>
      </c>
    </row>
    <row r="67" spans="1:13" x14ac:dyDescent="0.2">
      <c r="A67" s="12" t="s">
        <v>32</v>
      </c>
      <c r="B67" s="10">
        <v>43057</v>
      </c>
      <c r="C67" s="11"/>
      <c r="D67" s="12" t="s">
        <v>33</v>
      </c>
      <c r="E67" s="13">
        <v>82</v>
      </c>
      <c r="F67" s="13">
        <v>2</v>
      </c>
      <c r="G67" s="14"/>
      <c r="H67" s="14">
        <v>1</v>
      </c>
      <c r="I67" s="15">
        <v>324</v>
      </c>
      <c r="J67" s="16">
        <v>4.649006</v>
      </c>
      <c r="K67" s="17">
        <f t="shared" si="2"/>
        <v>69.692317024327352</v>
      </c>
      <c r="L67" s="15"/>
      <c r="M67" s="35">
        <f t="shared" si="3"/>
        <v>89204.372152657321</v>
      </c>
    </row>
    <row r="68" spans="1:13" x14ac:dyDescent="0.2">
      <c r="A68" s="12" t="s">
        <v>32</v>
      </c>
      <c r="B68" s="10">
        <v>43059</v>
      </c>
      <c r="C68" s="11"/>
      <c r="D68" s="12" t="s">
        <v>33</v>
      </c>
      <c r="E68" s="13">
        <v>83</v>
      </c>
      <c r="F68" s="13">
        <v>1</v>
      </c>
      <c r="G68" s="18"/>
      <c r="H68" s="14">
        <v>1</v>
      </c>
      <c r="I68" s="15">
        <v>655</v>
      </c>
      <c r="J68" s="16">
        <v>4.649006</v>
      </c>
      <c r="K68" s="17">
        <f t="shared" si="2"/>
        <v>140.89033225597041</v>
      </c>
      <c r="L68" s="15"/>
      <c r="M68" s="35">
        <f t="shared" si="3"/>
        <v>89063.481820401357</v>
      </c>
    </row>
    <row r="69" spans="1:13" x14ac:dyDescent="0.2">
      <c r="A69" s="12" t="s">
        <v>32</v>
      </c>
      <c r="B69" s="10">
        <v>43059</v>
      </c>
      <c r="C69" s="11"/>
      <c r="D69" s="12" t="s">
        <v>33</v>
      </c>
      <c r="E69" s="13">
        <v>84</v>
      </c>
      <c r="F69" s="13">
        <v>4</v>
      </c>
      <c r="G69" s="18"/>
      <c r="H69" s="14">
        <v>1</v>
      </c>
      <c r="I69" s="15">
        <v>1255.51</v>
      </c>
      <c r="J69" s="16">
        <v>4.649006</v>
      </c>
      <c r="K69" s="17">
        <f t="shared" si="2"/>
        <v>270.05987946670751</v>
      </c>
      <c r="L69" s="15"/>
      <c r="M69" s="35">
        <f t="shared" si="3"/>
        <v>88793.421940934655</v>
      </c>
    </row>
    <row r="70" spans="1:13" x14ac:dyDescent="0.2">
      <c r="A70" s="12" t="s">
        <v>32</v>
      </c>
      <c r="B70" s="10">
        <v>43083</v>
      </c>
      <c r="C70" s="11"/>
      <c r="D70" s="12" t="s">
        <v>33</v>
      </c>
      <c r="E70" s="13">
        <v>91</v>
      </c>
      <c r="F70" s="13">
        <v>1</v>
      </c>
      <c r="G70" s="14"/>
      <c r="H70" s="14">
        <v>0</v>
      </c>
      <c r="I70" s="15">
        <v>48</v>
      </c>
      <c r="J70" s="16">
        <v>4.5468988000000001</v>
      </c>
      <c r="K70" s="17">
        <f t="shared" ref="K70:K101" si="4">I70/J70</f>
        <v>10.556645773598479</v>
      </c>
      <c r="L70" s="15"/>
      <c r="M70" s="35">
        <f t="shared" ref="M70:M101" si="5">(M69-K70)+L70</f>
        <v>88782.865295161057</v>
      </c>
    </row>
    <row r="71" spans="1:13" x14ac:dyDescent="0.2">
      <c r="A71" s="12" t="s">
        <v>32</v>
      </c>
      <c r="B71" s="10">
        <v>43083</v>
      </c>
      <c r="C71" s="11"/>
      <c r="D71" s="12" t="s">
        <v>33</v>
      </c>
      <c r="E71" s="13">
        <v>92</v>
      </c>
      <c r="F71" s="13">
        <v>1</v>
      </c>
      <c r="G71" s="14"/>
      <c r="H71" s="14">
        <v>0</v>
      </c>
      <c r="I71" s="15">
        <v>33</v>
      </c>
      <c r="J71" s="16">
        <v>4.5468988000000001</v>
      </c>
      <c r="K71" s="17">
        <f t="shared" si="4"/>
        <v>7.2576939693489546</v>
      </c>
      <c r="L71" s="15"/>
      <c r="M71" s="35">
        <f t="shared" si="5"/>
        <v>88775.607601191703</v>
      </c>
    </row>
    <row r="72" spans="1:13" x14ac:dyDescent="0.2">
      <c r="A72" s="12" t="s">
        <v>32</v>
      </c>
      <c r="B72" s="10">
        <v>43084</v>
      </c>
      <c r="C72" s="11"/>
      <c r="D72" s="12" t="s">
        <v>33</v>
      </c>
      <c r="E72" s="13">
        <v>93</v>
      </c>
      <c r="F72" s="13">
        <v>1</v>
      </c>
      <c r="G72" s="14"/>
      <c r="H72" s="18">
        <v>1</v>
      </c>
      <c r="I72" s="15">
        <v>200</v>
      </c>
      <c r="J72" s="16">
        <v>4.5140500000000001</v>
      </c>
      <c r="K72" s="17">
        <f t="shared" si="4"/>
        <v>44.306110920348686</v>
      </c>
      <c r="L72" s="15"/>
      <c r="M72" s="35">
        <f t="shared" si="5"/>
        <v>88731.301490271348</v>
      </c>
    </row>
    <row r="73" spans="1:13" x14ac:dyDescent="0.2">
      <c r="A73" s="12" t="s">
        <v>32</v>
      </c>
      <c r="B73" s="10">
        <v>43087</v>
      </c>
      <c r="C73" s="11"/>
      <c r="D73" s="12" t="s">
        <v>33</v>
      </c>
      <c r="E73" s="13">
        <v>94</v>
      </c>
      <c r="F73" s="13">
        <v>1</v>
      </c>
      <c r="G73" s="14"/>
      <c r="H73" s="18">
        <v>1</v>
      </c>
      <c r="I73" s="15">
        <v>522.88</v>
      </c>
      <c r="J73" s="16">
        <v>4.5140500000000001</v>
      </c>
      <c r="K73" s="17">
        <f t="shared" si="4"/>
        <v>115.83389639015961</v>
      </c>
      <c r="L73" s="15"/>
      <c r="M73" s="35">
        <f t="shared" si="5"/>
        <v>88615.467593881185</v>
      </c>
    </row>
    <row r="74" spans="1:13" x14ac:dyDescent="0.2">
      <c r="A74" s="12" t="s">
        <v>32</v>
      </c>
      <c r="B74" s="10">
        <v>43091</v>
      </c>
      <c r="C74" s="11"/>
      <c r="D74" s="12" t="s">
        <v>33</v>
      </c>
      <c r="E74" s="13">
        <v>97</v>
      </c>
      <c r="F74" s="13">
        <v>1</v>
      </c>
      <c r="G74" s="14"/>
      <c r="H74" s="14">
        <v>0</v>
      </c>
      <c r="I74" s="15">
        <v>55</v>
      </c>
      <c r="J74" s="16">
        <v>4.5092926000000002</v>
      </c>
      <c r="K74" s="17">
        <f t="shared" si="4"/>
        <v>12.197035073749705</v>
      </c>
      <c r="L74" s="15"/>
      <c r="M74" s="35">
        <f t="shared" si="5"/>
        <v>88603.270558807431</v>
      </c>
    </row>
    <row r="75" spans="1:13" x14ac:dyDescent="0.2">
      <c r="A75" s="12" t="s">
        <v>32</v>
      </c>
      <c r="B75" s="10">
        <v>43108</v>
      </c>
      <c r="C75" s="11"/>
      <c r="D75" s="12" t="s">
        <v>34</v>
      </c>
      <c r="E75" s="13">
        <v>100</v>
      </c>
      <c r="F75" s="13">
        <v>1</v>
      </c>
      <c r="G75" s="18"/>
      <c r="H75" s="14">
        <v>1</v>
      </c>
      <c r="I75" s="15">
        <v>230</v>
      </c>
      <c r="J75" s="16">
        <v>4.5142290000000003</v>
      </c>
      <c r="K75" s="17">
        <f t="shared" si="4"/>
        <v>50.950007188381448</v>
      </c>
      <c r="L75" s="15"/>
      <c r="M75" s="35">
        <f t="shared" si="5"/>
        <v>88552.32055161905</v>
      </c>
    </row>
    <row r="76" spans="1:13" x14ac:dyDescent="0.2">
      <c r="A76" s="12" t="s">
        <v>37</v>
      </c>
      <c r="B76" s="10">
        <v>43038</v>
      </c>
      <c r="C76" s="11"/>
      <c r="D76" s="12" t="s">
        <v>38</v>
      </c>
      <c r="E76" s="13">
        <v>65</v>
      </c>
      <c r="F76" s="13">
        <v>1</v>
      </c>
      <c r="G76" s="14"/>
      <c r="H76" s="14">
        <v>0</v>
      </c>
      <c r="I76" s="15">
        <v>59</v>
      </c>
      <c r="J76" s="16">
        <v>4.3815920000000004</v>
      </c>
      <c r="K76" s="17">
        <f t="shared" si="4"/>
        <v>13.465425352246397</v>
      </c>
      <c r="L76" s="15"/>
      <c r="M76" s="35">
        <f t="shared" si="5"/>
        <v>88538.855126266804</v>
      </c>
    </row>
    <row r="77" spans="1:13" x14ac:dyDescent="0.2">
      <c r="A77" s="12" t="s">
        <v>37</v>
      </c>
      <c r="B77" s="10">
        <v>43067</v>
      </c>
      <c r="C77" s="11"/>
      <c r="D77" s="12" t="s">
        <v>38</v>
      </c>
      <c r="E77" s="13">
        <v>88</v>
      </c>
      <c r="F77" s="13">
        <v>1</v>
      </c>
      <c r="G77" s="14"/>
      <c r="H77" s="14">
        <v>0</v>
      </c>
      <c r="I77" s="15">
        <v>80.959999999999994</v>
      </c>
      <c r="J77" s="16">
        <v>4.6458564999999998</v>
      </c>
      <c r="K77" s="17">
        <f t="shared" si="4"/>
        <v>17.426280816034673</v>
      </c>
      <c r="L77" s="15"/>
      <c r="M77" s="35">
        <f t="shared" si="5"/>
        <v>88521.428845450777</v>
      </c>
    </row>
    <row r="78" spans="1:13" x14ac:dyDescent="0.2">
      <c r="A78" s="12" t="s">
        <v>37</v>
      </c>
      <c r="B78" s="10">
        <v>43104</v>
      </c>
      <c r="C78" s="11"/>
      <c r="D78" s="12" t="s">
        <v>38</v>
      </c>
      <c r="E78" s="13">
        <v>99</v>
      </c>
      <c r="F78" s="13">
        <v>1</v>
      </c>
      <c r="G78" s="14"/>
      <c r="H78" s="14">
        <v>0</v>
      </c>
      <c r="I78" s="15">
        <v>78.709999999999994</v>
      </c>
      <c r="J78" s="16">
        <v>4.5579672000000002</v>
      </c>
      <c r="K78" s="17">
        <f t="shared" si="4"/>
        <v>17.268663100515507</v>
      </c>
      <c r="L78" s="15"/>
      <c r="M78" s="35">
        <f t="shared" si="5"/>
        <v>88504.160182350257</v>
      </c>
    </row>
    <row r="79" spans="1:13" x14ac:dyDescent="0.2">
      <c r="A79" s="12" t="s">
        <v>37</v>
      </c>
      <c r="B79" s="10">
        <v>43129</v>
      </c>
      <c r="C79" s="11"/>
      <c r="D79" s="12" t="s">
        <v>38</v>
      </c>
      <c r="E79" s="13">
        <v>102</v>
      </c>
      <c r="F79" s="13">
        <v>1</v>
      </c>
      <c r="G79" s="14"/>
      <c r="H79" s="14">
        <v>0</v>
      </c>
      <c r="I79" s="15">
        <v>77.010000000000005</v>
      </c>
      <c r="J79" s="16">
        <v>4.6521619000000003</v>
      </c>
      <c r="K79" s="17">
        <f t="shared" si="4"/>
        <v>16.553594147271617</v>
      </c>
      <c r="L79" s="15"/>
      <c r="M79" s="35">
        <f t="shared" si="5"/>
        <v>88487.60658820298</v>
      </c>
    </row>
    <row r="80" spans="1:13" x14ac:dyDescent="0.2">
      <c r="A80" s="12" t="s">
        <v>37</v>
      </c>
      <c r="B80" s="10">
        <v>43159</v>
      </c>
      <c r="C80" s="11"/>
      <c r="D80" s="12" t="s">
        <v>38</v>
      </c>
      <c r="E80" s="13">
        <v>149</v>
      </c>
      <c r="F80" s="13">
        <v>1</v>
      </c>
      <c r="G80" s="14"/>
      <c r="H80" s="14">
        <v>0</v>
      </c>
      <c r="I80" s="15">
        <v>77.959999999999994</v>
      </c>
      <c r="J80" s="16">
        <v>4.6425632999999999</v>
      </c>
      <c r="K80" s="17">
        <f t="shared" si="4"/>
        <v>16.792447396463068</v>
      </c>
      <c r="L80" s="15"/>
      <c r="M80" s="35">
        <f t="shared" si="5"/>
        <v>88470.814140806513</v>
      </c>
    </row>
    <row r="81" spans="1:13" x14ac:dyDescent="0.2">
      <c r="A81" s="12" t="s">
        <v>39</v>
      </c>
      <c r="B81" s="10">
        <v>43010</v>
      </c>
      <c r="C81" s="11"/>
      <c r="D81" s="12" t="s">
        <v>40</v>
      </c>
      <c r="E81" s="13">
        <v>55</v>
      </c>
      <c r="F81" s="13">
        <v>1</v>
      </c>
      <c r="G81" s="18"/>
      <c r="H81" s="14">
        <v>1</v>
      </c>
      <c r="I81" s="15">
        <v>1467.7</v>
      </c>
      <c r="J81" s="16">
        <v>4.1899559999999996</v>
      </c>
      <c r="K81" s="17">
        <f t="shared" si="4"/>
        <v>350.29007464517531</v>
      </c>
      <c r="L81" s="15"/>
      <c r="M81" s="35">
        <f t="shared" si="5"/>
        <v>88120.524066161335</v>
      </c>
    </row>
    <row r="82" spans="1:13" x14ac:dyDescent="0.2">
      <c r="A82" s="12" t="s">
        <v>39</v>
      </c>
      <c r="B82" s="10">
        <v>43042</v>
      </c>
      <c r="C82" s="11"/>
      <c r="D82" s="12" t="s">
        <v>40</v>
      </c>
      <c r="E82" s="13">
        <v>68</v>
      </c>
      <c r="F82" s="13">
        <v>1</v>
      </c>
      <c r="G82" s="18"/>
      <c r="H82" s="14">
        <v>1</v>
      </c>
      <c r="I82" s="15">
        <v>1768.24</v>
      </c>
      <c r="J82" s="16">
        <v>4.4710099999999997</v>
      </c>
      <c r="K82" s="17">
        <f t="shared" si="4"/>
        <v>395.49005705645931</v>
      </c>
      <c r="L82" s="15"/>
      <c r="M82" s="35">
        <f t="shared" si="5"/>
        <v>87725.034009104871</v>
      </c>
    </row>
    <row r="83" spans="1:13" x14ac:dyDescent="0.2">
      <c r="A83" s="12" t="s">
        <v>41</v>
      </c>
      <c r="B83" s="10">
        <v>43031</v>
      </c>
      <c r="C83" s="11"/>
      <c r="D83" s="12" t="s">
        <v>42</v>
      </c>
      <c r="E83" s="13">
        <v>69</v>
      </c>
      <c r="F83" s="13">
        <v>5</v>
      </c>
      <c r="G83" s="18"/>
      <c r="H83" s="18">
        <v>1</v>
      </c>
      <c r="I83" s="15">
        <v>3937.5</v>
      </c>
      <c r="J83" s="16">
        <v>4.4529759999999996</v>
      </c>
      <c r="K83" s="17">
        <f t="shared" si="4"/>
        <v>884.24011267970013</v>
      </c>
      <c r="L83" s="15"/>
      <c r="M83" s="35">
        <f t="shared" si="5"/>
        <v>86840.793896425166</v>
      </c>
    </row>
    <row r="84" spans="1:13" x14ac:dyDescent="0.2">
      <c r="A84" s="12" t="s">
        <v>39</v>
      </c>
      <c r="B84" s="10">
        <v>43073</v>
      </c>
      <c r="C84" s="11"/>
      <c r="D84" s="12" t="s">
        <v>40</v>
      </c>
      <c r="E84" s="13">
        <v>90</v>
      </c>
      <c r="F84" s="13">
        <v>1</v>
      </c>
      <c r="G84" s="18"/>
      <c r="H84" s="14">
        <v>1</v>
      </c>
      <c r="I84" s="15">
        <v>1514.39</v>
      </c>
      <c r="J84" s="16">
        <v>4.5769929999999999</v>
      </c>
      <c r="K84" s="17">
        <f t="shared" si="4"/>
        <v>330.87007124546619</v>
      </c>
      <c r="L84" s="15"/>
      <c r="M84" s="35">
        <f t="shared" si="5"/>
        <v>86509.923825179707</v>
      </c>
    </row>
    <row r="85" spans="1:13" x14ac:dyDescent="0.2">
      <c r="A85" s="12" t="s">
        <v>39</v>
      </c>
      <c r="B85" s="10">
        <v>43090</v>
      </c>
      <c r="C85" s="11"/>
      <c r="D85" s="12" t="s">
        <v>40</v>
      </c>
      <c r="E85" s="13">
        <v>95</v>
      </c>
      <c r="F85" s="13">
        <v>1</v>
      </c>
      <c r="G85" s="18"/>
      <c r="H85" s="18">
        <v>1</v>
      </c>
      <c r="I85" s="15">
        <v>1514.39</v>
      </c>
      <c r="J85" s="16">
        <v>4.5080520000000002</v>
      </c>
      <c r="K85" s="17">
        <f t="shared" si="4"/>
        <v>335.93002032807078</v>
      </c>
      <c r="L85" s="15"/>
      <c r="M85" s="35">
        <f t="shared" si="5"/>
        <v>86173.993804851634</v>
      </c>
    </row>
    <row r="86" spans="1:13" x14ac:dyDescent="0.2">
      <c r="A86" s="12" t="s">
        <v>39</v>
      </c>
      <c r="B86" s="10">
        <v>43132</v>
      </c>
      <c r="C86" s="11"/>
      <c r="D86" s="12" t="s">
        <v>40</v>
      </c>
      <c r="E86" s="13">
        <v>104</v>
      </c>
      <c r="F86" s="13">
        <v>1</v>
      </c>
      <c r="G86" s="18"/>
      <c r="H86" s="14">
        <v>1</v>
      </c>
      <c r="I86" s="15">
        <v>1032.8599999999999</v>
      </c>
      <c r="J86" s="16">
        <v>4.673997</v>
      </c>
      <c r="K86" s="17">
        <f t="shared" si="4"/>
        <v>220.98003058196227</v>
      </c>
      <c r="L86" s="15"/>
      <c r="M86" s="35">
        <f t="shared" si="5"/>
        <v>85953.013774269668</v>
      </c>
    </row>
    <row r="87" spans="1:13" x14ac:dyDescent="0.2">
      <c r="A87" s="12" t="s">
        <v>43</v>
      </c>
      <c r="B87" s="10">
        <v>42984</v>
      </c>
      <c r="C87" s="11"/>
      <c r="D87" s="12" t="s">
        <v>44</v>
      </c>
      <c r="E87" s="13">
        <v>44</v>
      </c>
      <c r="F87" s="13">
        <v>28</v>
      </c>
      <c r="G87" s="18"/>
      <c r="H87" s="14">
        <v>1</v>
      </c>
      <c r="I87" s="15">
        <v>21549.68</v>
      </c>
      <c r="J87" s="16">
        <v>4.09</v>
      </c>
      <c r="K87" s="17">
        <f t="shared" si="4"/>
        <v>5268.8704156479216</v>
      </c>
      <c r="L87" s="15"/>
      <c r="M87" s="35">
        <f t="shared" si="5"/>
        <v>80684.143358621746</v>
      </c>
    </row>
    <row r="88" spans="1:13" x14ac:dyDescent="0.2">
      <c r="A88" s="12" t="s">
        <v>43</v>
      </c>
      <c r="B88" s="10">
        <v>43090</v>
      </c>
      <c r="C88" s="11"/>
      <c r="D88" s="12" t="s">
        <v>44</v>
      </c>
      <c r="E88" s="13">
        <v>96</v>
      </c>
      <c r="F88" s="13">
        <v>8.5</v>
      </c>
      <c r="G88" s="18"/>
      <c r="H88" s="14">
        <v>1</v>
      </c>
      <c r="I88" s="15">
        <v>7199.13</v>
      </c>
      <c r="J88" s="16">
        <v>4.5039879999999997</v>
      </c>
      <c r="K88" s="17">
        <f t="shared" si="4"/>
        <v>1598.3901378067617</v>
      </c>
      <c r="L88" s="15"/>
      <c r="M88" s="35">
        <f t="shared" si="5"/>
        <v>79085.753220814979</v>
      </c>
    </row>
    <row r="89" spans="1:13" x14ac:dyDescent="0.2">
      <c r="A89" s="12" t="s">
        <v>45</v>
      </c>
      <c r="B89" s="10">
        <v>42835</v>
      </c>
      <c r="C89" s="11"/>
      <c r="D89" s="12" t="s">
        <v>46</v>
      </c>
      <c r="E89" s="13">
        <v>9</v>
      </c>
      <c r="F89" s="13">
        <v>157</v>
      </c>
      <c r="G89" s="14"/>
      <c r="H89" s="14">
        <v>1</v>
      </c>
      <c r="I89" s="15">
        <v>2669</v>
      </c>
      <c r="J89" s="16">
        <v>3.8820070000000002</v>
      </c>
      <c r="K89" s="17">
        <f t="shared" si="4"/>
        <v>687.53096014510015</v>
      </c>
      <c r="L89" s="15"/>
      <c r="M89" s="35">
        <f t="shared" si="5"/>
        <v>78398.222260669878</v>
      </c>
    </row>
    <row r="90" spans="1:13" x14ac:dyDescent="0.2">
      <c r="A90" s="12" t="s">
        <v>47</v>
      </c>
      <c r="B90" s="10">
        <v>42923</v>
      </c>
      <c r="C90" s="11"/>
      <c r="D90" s="12" t="s">
        <v>33</v>
      </c>
      <c r="E90" s="13">
        <v>18</v>
      </c>
      <c r="F90" s="13">
        <v>1</v>
      </c>
      <c r="G90" s="14"/>
      <c r="H90" s="14">
        <v>0</v>
      </c>
      <c r="I90" s="15">
        <v>20</v>
      </c>
      <c r="J90" s="16">
        <v>4.1235299999999997</v>
      </c>
      <c r="K90" s="17">
        <f t="shared" si="4"/>
        <v>4.8502132881293463</v>
      </c>
      <c r="L90" s="15"/>
      <c r="M90" s="35">
        <f t="shared" si="5"/>
        <v>78393.372047381752</v>
      </c>
    </row>
    <row r="91" spans="1:13" x14ac:dyDescent="0.2">
      <c r="A91" s="12" t="s">
        <v>47</v>
      </c>
      <c r="B91" s="10">
        <v>42926</v>
      </c>
      <c r="C91" s="11"/>
      <c r="D91" s="12" t="s">
        <v>35</v>
      </c>
      <c r="E91" s="13">
        <v>20</v>
      </c>
      <c r="F91" s="13">
        <v>1</v>
      </c>
      <c r="G91" s="14"/>
      <c r="H91" s="14">
        <v>0</v>
      </c>
      <c r="I91" s="15">
        <v>200</v>
      </c>
      <c r="J91" s="16">
        <v>4.1011800000000003</v>
      </c>
      <c r="K91" s="17">
        <f t="shared" si="4"/>
        <v>48.766452581939831</v>
      </c>
      <c r="L91" s="15"/>
      <c r="M91" s="35">
        <f t="shared" si="5"/>
        <v>78344.60559479981</v>
      </c>
    </row>
    <row r="92" spans="1:13" x14ac:dyDescent="0.2">
      <c r="A92" s="12" t="s">
        <v>47</v>
      </c>
      <c r="B92" s="10">
        <v>42930</v>
      </c>
      <c r="C92" s="11"/>
      <c r="D92" s="12" t="s">
        <v>33</v>
      </c>
      <c r="E92" s="13">
        <v>22</v>
      </c>
      <c r="F92" s="13">
        <v>1</v>
      </c>
      <c r="G92" s="14"/>
      <c r="H92" s="14">
        <v>0</v>
      </c>
      <c r="I92" s="15">
        <v>10</v>
      </c>
      <c r="J92" s="16">
        <v>4.0579599999999996</v>
      </c>
      <c r="K92" s="17">
        <f t="shared" si="4"/>
        <v>2.46429240307938</v>
      </c>
      <c r="L92" s="15"/>
      <c r="M92" s="35">
        <f t="shared" si="5"/>
        <v>78342.141302396732</v>
      </c>
    </row>
    <row r="93" spans="1:13" x14ac:dyDescent="0.2">
      <c r="A93" s="12" t="s">
        <v>47</v>
      </c>
      <c r="B93" s="10">
        <v>42930</v>
      </c>
      <c r="C93" s="11"/>
      <c r="D93" s="12" t="s">
        <v>33</v>
      </c>
      <c r="E93" s="13">
        <v>23</v>
      </c>
      <c r="F93" s="13">
        <v>1</v>
      </c>
      <c r="G93" s="14"/>
      <c r="H93" s="14">
        <v>0</v>
      </c>
      <c r="I93" s="15">
        <v>30</v>
      </c>
      <c r="J93" s="16">
        <v>4.0579599999999996</v>
      </c>
      <c r="K93" s="17">
        <f t="shared" si="4"/>
        <v>7.3928772092381401</v>
      </c>
      <c r="L93" s="15"/>
      <c r="M93" s="35">
        <f t="shared" si="5"/>
        <v>78334.748425187499</v>
      </c>
    </row>
    <row r="94" spans="1:13" x14ac:dyDescent="0.2">
      <c r="A94" s="12" t="s">
        <v>47</v>
      </c>
      <c r="B94" s="10">
        <v>42930</v>
      </c>
      <c r="C94" s="11"/>
      <c r="D94" s="12" t="s">
        <v>33</v>
      </c>
      <c r="E94" s="13">
        <v>24</v>
      </c>
      <c r="F94" s="13">
        <v>1</v>
      </c>
      <c r="G94" s="14"/>
      <c r="H94" s="14">
        <v>0</v>
      </c>
      <c r="I94" s="15">
        <v>29</v>
      </c>
      <c r="J94" s="16">
        <v>4.0579599999999996</v>
      </c>
      <c r="K94" s="17">
        <f t="shared" si="4"/>
        <v>7.1464479689302021</v>
      </c>
      <c r="L94" s="15"/>
      <c r="M94" s="35">
        <f t="shared" si="5"/>
        <v>78327.601977218568</v>
      </c>
    </row>
    <row r="95" spans="1:13" x14ac:dyDescent="0.2">
      <c r="A95" s="12" t="s">
        <v>47</v>
      </c>
      <c r="B95" s="10">
        <v>42930</v>
      </c>
      <c r="C95" s="11"/>
      <c r="D95" s="12" t="s">
        <v>33</v>
      </c>
      <c r="E95" s="13">
        <v>25</v>
      </c>
      <c r="F95" s="13">
        <v>1</v>
      </c>
      <c r="G95" s="14"/>
      <c r="H95" s="14">
        <v>0</v>
      </c>
      <c r="I95" s="15">
        <v>11.5</v>
      </c>
      <c r="J95" s="16">
        <v>4.0579599999999996</v>
      </c>
      <c r="K95" s="17">
        <f t="shared" si="4"/>
        <v>2.833936263541287</v>
      </c>
      <c r="L95" s="15"/>
      <c r="M95" s="35">
        <f t="shared" si="5"/>
        <v>78324.768040955023</v>
      </c>
    </row>
    <row r="96" spans="1:13" x14ac:dyDescent="0.2">
      <c r="A96" s="12" t="s">
        <v>48</v>
      </c>
      <c r="B96" s="10">
        <v>43066</v>
      </c>
      <c r="C96" s="11"/>
      <c r="D96" s="12" t="s">
        <v>42</v>
      </c>
      <c r="E96" s="13">
        <v>87</v>
      </c>
      <c r="F96" s="13">
        <v>13</v>
      </c>
      <c r="G96" s="18"/>
      <c r="H96" s="14">
        <v>1</v>
      </c>
      <c r="I96" s="15">
        <v>11426.51</v>
      </c>
      <c r="J96" s="16">
        <v>4.6929970000000001</v>
      </c>
      <c r="K96" s="17">
        <f t="shared" si="4"/>
        <v>2434.8001927126738</v>
      </c>
      <c r="L96" s="15"/>
      <c r="M96" s="35">
        <f t="shared" si="5"/>
        <v>75889.967848242348</v>
      </c>
    </row>
    <row r="97" spans="1:13" x14ac:dyDescent="0.2">
      <c r="A97" s="12" t="s">
        <v>49</v>
      </c>
      <c r="B97" s="10">
        <v>43144</v>
      </c>
      <c r="C97" s="11"/>
      <c r="D97" s="12" t="s">
        <v>34</v>
      </c>
      <c r="E97" s="13">
        <v>105</v>
      </c>
      <c r="F97" s="13">
        <v>1</v>
      </c>
      <c r="G97" s="14"/>
      <c r="H97" s="14">
        <v>1</v>
      </c>
      <c r="I97" s="15">
        <v>600</v>
      </c>
      <c r="J97" s="16">
        <v>4.7018250000000004</v>
      </c>
      <c r="K97" s="17">
        <f t="shared" si="4"/>
        <v>127.61002376736691</v>
      </c>
      <c r="L97" s="15"/>
      <c r="M97" s="35">
        <f t="shared" si="5"/>
        <v>75762.357824474981</v>
      </c>
    </row>
    <row r="98" spans="1:13" x14ac:dyDescent="0.2">
      <c r="A98" s="12" t="s">
        <v>49</v>
      </c>
      <c r="B98" s="10">
        <v>43144</v>
      </c>
      <c r="C98" s="11"/>
      <c r="D98" s="12" t="s">
        <v>50</v>
      </c>
      <c r="E98" s="13">
        <v>106</v>
      </c>
      <c r="F98" s="13">
        <v>1</v>
      </c>
      <c r="G98" s="14"/>
      <c r="H98" s="14">
        <v>1</v>
      </c>
      <c r="I98" s="15">
        <v>1881</v>
      </c>
      <c r="J98" s="16">
        <v>4.6549969999999998</v>
      </c>
      <c r="K98" s="17">
        <f t="shared" si="4"/>
        <v>404.08189307103743</v>
      </c>
      <c r="L98" s="15"/>
      <c r="M98" s="35">
        <f t="shared" si="5"/>
        <v>75358.275931403943</v>
      </c>
    </row>
    <row r="99" spans="1:13" x14ac:dyDescent="0.2">
      <c r="A99" s="12" t="s">
        <v>49</v>
      </c>
      <c r="B99" s="10">
        <v>43144</v>
      </c>
      <c r="C99" s="11"/>
      <c r="D99" s="12" t="s">
        <v>51</v>
      </c>
      <c r="E99" s="13">
        <v>107</v>
      </c>
      <c r="F99" s="13">
        <v>1</v>
      </c>
      <c r="G99" s="14"/>
      <c r="H99" s="14">
        <v>1</v>
      </c>
      <c r="I99" s="15">
        <v>5042</v>
      </c>
      <c r="J99" s="16">
        <v>4.6549969999999998</v>
      </c>
      <c r="K99" s="17">
        <f t="shared" si="4"/>
        <v>1083.1371105072678</v>
      </c>
      <c r="L99" s="15"/>
      <c r="M99" s="35">
        <f t="shared" si="5"/>
        <v>74275.138820896682</v>
      </c>
    </row>
    <row r="100" spans="1:13" x14ac:dyDescent="0.2">
      <c r="A100" s="12" t="s">
        <v>49</v>
      </c>
      <c r="B100" s="10">
        <v>43147</v>
      </c>
      <c r="C100" s="11"/>
      <c r="D100" s="12" t="s">
        <v>52</v>
      </c>
      <c r="E100" s="13">
        <v>109</v>
      </c>
      <c r="F100" s="13">
        <v>1</v>
      </c>
      <c r="G100" s="14"/>
      <c r="H100" s="14">
        <v>0</v>
      </c>
      <c r="I100" s="15">
        <v>60</v>
      </c>
      <c r="J100" s="16">
        <v>4.6505286000000003</v>
      </c>
      <c r="K100" s="17">
        <f t="shared" si="4"/>
        <v>12.901759167764283</v>
      </c>
      <c r="L100" s="15"/>
      <c r="M100" s="35">
        <f t="shared" si="5"/>
        <v>74262.237061728913</v>
      </c>
    </row>
    <row r="101" spans="1:13" x14ac:dyDescent="0.2">
      <c r="A101" s="12" t="s">
        <v>49</v>
      </c>
      <c r="B101" s="10">
        <v>43147</v>
      </c>
      <c r="C101" s="11"/>
      <c r="D101" s="12" t="s">
        <v>52</v>
      </c>
      <c r="E101" s="13">
        <v>110</v>
      </c>
      <c r="F101" s="13">
        <v>1</v>
      </c>
      <c r="G101" s="14"/>
      <c r="H101" s="14">
        <v>0</v>
      </c>
      <c r="I101" s="15">
        <v>75</v>
      </c>
      <c r="J101" s="16">
        <v>4.6505286000000003</v>
      </c>
      <c r="K101" s="17">
        <f t="shared" si="4"/>
        <v>16.127198959705353</v>
      </c>
      <c r="L101" s="15"/>
      <c r="M101" s="35">
        <f t="shared" si="5"/>
        <v>74246.109862769212</v>
      </c>
    </row>
    <row r="102" spans="1:13" x14ac:dyDescent="0.2">
      <c r="A102" s="12" t="s">
        <v>49</v>
      </c>
      <c r="B102" s="10">
        <v>43147</v>
      </c>
      <c r="C102" s="11"/>
      <c r="D102" s="12" t="s">
        <v>53</v>
      </c>
      <c r="E102" s="13">
        <v>111</v>
      </c>
      <c r="F102" s="13">
        <v>1</v>
      </c>
      <c r="G102" s="18"/>
      <c r="H102" s="14">
        <v>0</v>
      </c>
      <c r="I102" s="15">
        <v>100</v>
      </c>
      <c r="J102" s="16">
        <v>4.6950802999999999</v>
      </c>
      <c r="K102" s="17">
        <f t="shared" ref="K102:K125" si="6">I102/J102</f>
        <v>21.298890244752577</v>
      </c>
      <c r="L102" s="15"/>
      <c r="M102" s="35">
        <f t="shared" ref="M102:M133" si="7">(M101-K102)+L102</f>
        <v>74224.810972524458</v>
      </c>
    </row>
    <row r="103" spans="1:13" x14ac:dyDescent="0.2">
      <c r="A103" s="12" t="s">
        <v>49</v>
      </c>
      <c r="B103" s="10">
        <v>43147</v>
      </c>
      <c r="C103" s="11"/>
      <c r="D103" s="12" t="s">
        <v>53</v>
      </c>
      <c r="E103" s="13">
        <v>112</v>
      </c>
      <c r="F103" s="13">
        <v>1</v>
      </c>
      <c r="G103" s="18"/>
      <c r="H103" s="14">
        <v>0</v>
      </c>
      <c r="I103" s="15">
        <v>100</v>
      </c>
      <c r="J103" s="16">
        <v>4.6950802999999999</v>
      </c>
      <c r="K103" s="17">
        <f t="shared" si="6"/>
        <v>21.298890244752577</v>
      </c>
      <c r="L103" s="15"/>
      <c r="M103" s="35">
        <f t="shared" si="7"/>
        <v>74203.512082279703</v>
      </c>
    </row>
    <row r="104" spans="1:13" x14ac:dyDescent="0.2">
      <c r="A104" s="12" t="s">
        <v>49</v>
      </c>
      <c r="B104" s="10">
        <v>43147</v>
      </c>
      <c r="C104" s="11"/>
      <c r="D104" s="12" t="s">
        <v>53</v>
      </c>
      <c r="E104" s="13">
        <v>113</v>
      </c>
      <c r="F104" s="13">
        <v>1</v>
      </c>
      <c r="G104" s="18"/>
      <c r="H104" s="14">
        <v>0</v>
      </c>
      <c r="I104" s="15">
        <v>100</v>
      </c>
      <c r="J104" s="16">
        <v>4.6950802999999999</v>
      </c>
      <c r="K104" s="17">
        <f t="shared" si="6"/>
        <v>21.298890244752577</v>
      </c>
      <c r="L104" s="15"/>
      <c r="M104" s="35">
        <f t="shared" si="7"/>
        <v>74182.213192034949</v>
      </c>
    </row>
    <row r="105" spans="1:13" x14ac:dyDescent="0.2">
      <c r="A105" s="12" t="s">
        <v>49</v>
      </c>
      <c r="B105" s="10">
        <v>43147</v>
      </c>
      <c r="C105" s="11"/>
      <c r="D105" s="12" t="s">
        <v>53</v>
      </c>
      <c r="E105" s="13">
        <v>114</v>
      </c>
      <c r="F105" s="13">
        <v>1</v>
      </c>
      <c r="G105" s="18"/>
      <c r="H105" s="14">
        <v>0</v>
      </c>
      <c r="I105" s="15">
        <v>100</v>
      </c>
      <c r="J105" s="16">
        <v>4.6950802999999999</v>
      </c>
      <c r="K105" s="17">
        <f t="shared" si="6"/>
        <v>21.298890244752577</v>
      </c>
      <c r="L105" s="15"/>
      <c r="M105" s="35">
        <f t="shared" si="7"/>
        <v>74160.914301790195</v>
      </c>
    </row>
    <row r="106" spans="1:13" x14ac:dyDescent="0.2">
      <c r="A106" s="12" t="s">
        <v>49</v>
      </c>
      <c r="B106" s="10">
        <v>43147</v>
      </c>
      <c r="C106" s="11"/>
      <c r="D106" s="12" t="s">
        <v>53</v>
      </c>
      <c r="E106" s="13">
        <v>115</v>
      </c>
      <c r="F106" s="13">
        <v>1</v>
      </c>
      <c r="G106" s="18"/>
      <c r="H106" s="14">
        <v>0</v>
      </c>
      <c r="I106" s="15">
        <v>100</v>
      </c>
      <c r="J106" s="16">
        <v>4.6950802999999999</v>
      </c>
      <c r="K106" s="17">
        <f t="shared" si="6"/>
        <v>21.298890244752577</v>
      </c>
      <c r="L106" s="15"/>
      <c r="M106" s="35">
        <f t="shared" si="7"/>
        <v>74139.615411545441</v>
      </c>
    </row>
    <row r="107" spans="1:13" x14ac:dyDescent="0.2">
      <c r="A107" s="12" t="s">
        <v>49</v>
      </c>
      <c r="B107" s="10">
        <v>43147</v>
      </c>
      <c r="C107" s="11"/>
      <c r="D107" s="12" t="s">
        <v>53</v>
      </c>
      <c r="E107" s="13">
        <v>116</v>
      </c>
      <c r="F107" s="13">
        <v>1</v>
      </c>
      <c r="G107" s="18"/>
      <c r="H107" s="14">
        <v>0</v>
      </c>
      <c r="I107" s="15">
        <v>100</v>
      </c>
      <c r="J107" s="16">
        <v>4.6950802999999999</v>
      </c>
      <c r="K107" s="17">
        <f t="shared" si="6"/>
        <v>21.298890244752577</v>
      </c>
      <c r="L107" s="15"/>
      <c r="M107" s="35">
        <f t="shared" si="7"/>
        <v>74118.316521300687</v>
      </c>
    </row>
    <row r="108" spans="1:13" x14ac:dyDescent="0.2">
      <c r="A108" s="12" t="s">
        <v>49</v>
      </c>
      <c r="B108" s="10">
        <v>43147</v>
      </c>
      <c r="C108" s="11"/>
      <c r="D108" s="12" t="s">
        <v>53</v>
      </c>
      <c r="E108" s="13">
        <v>117</v>
      </c>
      <c r="F108" s="13">
        <v>1</v>
      </c>
      <c r="G108" s="18"/>
      <c r="H108" s="14">
        <v>0</v>
      </c>
      <c r="I108" s="15">
        <v>100</v>
      </c>
      <c r="J108" s="16">
        <v>4.6950802999999999</v>
      </c>
      <c r="K108" s="17">
        <f t="shared" si="6"/>
        <v>21.298890244752577</v>
      </c>
      <c r="L108" s="15"/>
      <c r="M108" s="35">
        <f t="shared" si="7"/>
        <v>74097.017631055933</v>
      </c>
    </row>
    <row r="109" spans="1:13" x14ac:dyDescent="0.2">
      <c r="A109" s="12" t="s">
        <v>49</v>
      </c>
      <c r="B109" s="10">
        <v>43147</v>
      </c>
      <c r="C109" s="11"/>
      <c r="D109" s="12" t="s">
        <v>53</v>
      </c>
      <c r="E109" s="13">
        <v>118</v>
      </c>
      <c r="F109" s="13">
        <v>1</v>
      </c>
      <c r="G109" s="18"/>
      <c r="H109" s="14">
        <v>0</v>
      </c>
      <c r="I109" s="15">
        <v>100</v>
      </c>
      <c r="J109" s="16">
        <v>4.6950802999999999</v>
      </c>
      <c r="K109" s="17">
        <f t="shared" si="6"/>
        <v>21.298890244752577</v>
      </c>
      <c r="L109" s="15"/>
      <c r="M109" s="35">
        <f t="shared" si="7"/>
        <v>74075.718740811179</v>
      </c>
    </row>
    <row r="110" spans="1:13" x14ac:dyDescent="0.2">
      <c r="A110" s="12" t="s">
        <v>49</v>
      </c>
      <c r="B110" s="10">
        <v>43147</v>
      </c>
      <c r="C110" s="11"/>
      <c r="D110" s="12" t="s">
        <v>53</v>
      </c>
      <c r="E110" s="13">
        <v>119</v>
      </c>
      <c r="F110" s="13">
        <v>1</v>
      </c>
      <c r="G110" s="18"/>
      <c r="H110" s="14">
        <v>0</v>
      </c>
      <c r="I110" s="15">
        <v>100</v>
      </c>
      <c r="J110" s="16">
        <v>4.6950802999999999</v>
      </c>
      <c r="K110" s="17">
        <f t="shared" si="6"/>
        <v>21.298890244752577</v>
      </c>
      <c r="L110" s="15"/>
      <c r="M110" s="35">
        <f t="shared" si="7"/>
        <v>74054.419850566424</v>
      </c>
    </row>
    <row r="111" spans="1:13" x14ac:dyDescent="0.2">
      <c r="A111" s="12" t="s">
        <v>49</v>
      </c>
      <c r="B111" s="10">
        <v>43147</v>
      </c>
      <c r="C111" s="11"/>
      <c r="D111" s="12" t="s">
        <v>53</v>
      </c>
      <c r="E111" s="13">
        <v>120</v>
      </c>
      <c r="F111" s="13">
        <v>1</v>
      </c>
      <c r="G111" s="18"/>
      <c r="H111" s="14">
        <v>0</v>
      </c>
      <c r="I111" s="15">
        <v>100</v>
      </c>
      <c r="J111" s="16">
        <v>4.6950802999999999</v>
      </c>
      <c r="K111" s="17">
        <f t="shared" si="6"/>
        <v>21.298890244752577</v>
      </c>
      <c r="L111" s="15"/>
      <c r="M111" s="35">
        <f t="shared" si="7"/>
        <v>74033.12096032167</v>
      </c>
    </row>
    <row r="112" spans="1:13" x14ac:dyDescent="0.2">
      <c r="A112" s="12" t="s">
        <v>49</v>
      </c>
      <c r="B112" s="10">
        <v>43147</v>
      </c>
      <c r="C112" s="11"/>
      <c r="D112" s="12" t="s">
        <v>53</v>
      </c>
      <c r="E112" s="13">
        <v>121</v>
      </c>
      <c r="F112" s="13">
        <v>1</v>
      </c>
      <c r="G112" s="18"/>
      <c r="H112" s="14">
        <v>0</v>
      </c>
      <c r="I112" s="15">
        <v>100</v>
      </c>
      <c r="J112" s="16">
        <v>4.6950802999999999</v>
      </c>
      <c r="K112" s="17">
        <f t="shared" si="6"/>
        <v>21.298890244752577</v>
      </c>
      <c r="L112" s="15"/>
      <c r="M112" s="35">
        <f t="shared" si="7"/>
        <v>74011.822070076916</v>
      </c>
    </row>
    <row r="113" spans="1:13" x14ac:dyDescent="0.2">
      <c r="A113" s="12" t="s">
        <v>49</v>
      </c>
      <c r="B113" s="10">
        <v>43147</v>
      </c>
      <c r="C113" s="11"/>
      <c r="D113" s="12" t="s">
        <v>53</v>
      </c>
      <c r="E113" s="13">
        <v>122</v>
      </c>
      <c r="F113" s="13">
        <v>1</v>
      </c>
      <c r="G113" s="18"/>
      <c r="H113" s="14">
        <v>0</v>
      </c>
      <c r="I113" s="15">
        <v>100</v>
      </c>
      <c r="J113" s="16">
        <v>4.6950802999999999</v>
      </c>
      <c r="K113" s="17">
        <f t="shared" si="6"/>
        <v>21.298890244752577</v>
      </c>
      <c r="L113" s="15"/>
      <c r="M113" s="35">
        <f t="shared" si="7"/>
        <v>73990.523179832162</v>
      </c>
    </row>
    <row r="114" spans="1:13" x14ac:dyDescent="0.2">
      <c r="A114" s="12" t="s">
        <v>49</v>
      </c>
      <c r="B114" s="10">
        <v>43147</v>
      </c>
      <c r="C114" s="11"/>
      <c r="D114" s="12" t="s">
        <v>53</v>
      </c>
      <c r="E114" s="13">
        <v>123</v>
      </c>
      <c r="F114" s="13">
        <v>1</v>
      </c>
      <c r="G114" s="18"/>
      <c r="H114" s="14">
        <v>0</v>
      </c>
      <c r="I114" s="15">
        <v>100</v>
      </c>
      <c r="J114" s="16">
        <v>4.6950802999999999</v>
      </c>
      <c r="K114" s="17">
        <f t="shared" si="6"/>
        <v>21.298890244752577</v>
      </c>
      <c r="L114" s="15"/>
      <c r="M114" s="35">
        <f t="shared" si="7"/>
        <v>73969.224289587408</v>
      </c>
    </row>
    <row r="115" spans="1:13" x14ac:dyDescent="0.2">
      <c r="A115" s="12" t="s">
        <v>49</v>
      </c>
      <c r="B115" s="10">
        <v>43147</v>
      </c>
      <c r="C115" s="11"/>
      <c r="D115" s="12" t="s">
        <v>53</v>
      </c>
      <c r="E115" s="13">
        <v>124</v>
      </c>
      <c r="F115" s="13">
        <v>1</v>
      </c>
      <c r="G115" s="18"/>
      <c r="H115" s="14">
        <v>0</v>
      </c>
      <c r="I115" s="15">
        <v>100</v>
      </c>
      <c r="J115" s="16">
        <v>4.6950802999999999</v>
      </c>
      <c r="K115" s="17">
        <f t="shared" si="6"/>
        <v>21.298890244752577</v>
      </c>
      <c r="L115" s="15"/>
      <c r="M115" s="35">
        <f t="shared" si="7"/>
        <v>73947.925399342654</v>
      </c>
    </row>
    <row r="116" spans="1:13" x14ac:dyDescent="0.2">
      <c r="A116" s="12" t="s">
        <v>49</v>
      </c>
      <c r="B116" s="10">
        <v>43147</v>
      </c>
      <c r="C116" s="11"/>
      <c r="D116" s="12" t="s">
        <v>53</v>
      </c>
      <c r="E116" s="13">
        <v>125</v>
      </c>
      <c r="F116" s="13">
        <v>1</v>
      </c>
      <c r="G116" s="18"/>
      <c r="H116" s="14">
        <v>0</v>
      </c>
      <c r="I116" s="15">
        <v>100</v>
      </c>
      <c r="J116" s="16">
        <v>4.6950802999999999</v>
      </c>
      <c r="K116" s="17">
        <f t="shared" si="6"/>
        <v>21.298890244752577</v>
      </c>
      <c r="L116" s="15"/>
      <c r="M116" s="35">
        <f t="shared" si="7"/>
        <v>73926.6265090979</v>
      </c>
    </row>
    <row r="117" spans="1:13" x14ac:dyDescent="0.2">
      <c r="A117" s="12" t="s">
        <v>49</v>
      </c>
      <c r="B117" s="10">
        <v>43147</v>
      </c>
      <c r="C117" s="11"/>
      <c r="D117" s="12" t="s">
        <v>53</v>
      </c>
      <c r="E117" s="13">
        <v>126</v>
      </c>
      <c r="F117" s="13">
        <v>1</v>
      </c>
      <c r="G117" s="18"/>
      <c r="H117" s="14">
        <v>0</v>
      </c>
      <c r="I117" s="15">
        <v>100</v>
      </c>
      <c r="J117" s="16">
        <v>4.6950802999999999</v>
      </c>
      <c r="K117" s="17">
        <f t="shared" si="6"/>
        <v>21.298890244752577</v>
      </c>
      <c r="L117" s="15"/>
      <c r="M117" s="35">
        <f t="shared" si="7"/>
        <v>73905.327618853145</v>
      </c>
    </row>
    <row r="118" spans="1:13" x14ac:dyDescent="0.2">
      <c r="A118" s="12" t="s">
        <v>49</v>
      </c>
      <c r="B118" s="10">
        <v>43147</v>
      </c>
      <c r="C118" s="11"/>
      <c r="D118" s="12" t="s">
        <v>53</v>
      </c>
      <c r="E118" s="13">
        <v>127</v>
      </c>
      <c r="F118" s="13">
        <v>1</v>
      </c>
      <c r="G118" s="18"/>
      <c r="H118" s="14">
        <v>0</v>
      </c>
      <c r="I118" s="15">
        <v>100</v>
      </c>
      <c r="J118" s="16">
        <v>4.6950802999999999</v>
      </c>
      <c r="K118" s="17">
        <f t="shared" si="6"/>
        <v>21.298890244752577</v>
      </c>
      <c r="L118" s="15"/>
      <c r="M118" s="35">
        <f t="shared" si="7"/>
        <v>73884.028728608391</v>
      </c>
    </row>
    <row r="119" spans="1:13" x14ac:dyDescent="0.2">
      <c r="A119" s="12" t="s">
        <v>49</v>
      </c>
      <c r="B119" s="10">
        <v>43147</v>
      </c>
      <c r="C119" s="11"/>
      <c r="D119" s="12" t="s">
        <v>53</v>
      </c>
      <c r="E119" s="13">
        <v>128</v>
      </c>
      <c r="F119" s="13">
        <v>1</v>
      </c>
      <c r="G119" s="18"/>
      <c r="H119" s="14">
        <v>0</v>
      </c>
      <c r="I119" s="15">
        <v>100</v>
      </c>
      <c r="J119" s="16">
        <v>4.6950802999999999</v>
      </c>
      <c r="K119" s="17">
        <f t="shared" si="6"/>
        <v>21.298890244752577</v>
      </c>
      <c r="L119" s="15"/>
      <c r="M119" s="35">
        <f t="shared" si="7"/>
        <v>73862.729838363637</v>
      </c>
    </row>
    <row r="120" spans="1:13" x14ac:dyDescent="0.2">
      <c r="A120" s="12" t="s">
        <v>49</v>
      </c>
      <c r="B120" s="10">
        <v>43147</v>
      </c>
      <c r="C120" s="11"/>
      <c r="D120" s="12" t="s">
        <v>53</v>
      </c>
      <c r="E120" s="13">
        <v>129</v>
      </c>
      <c r="F120" s="13">
        <v>1</v>
      </c>
      <c r="G120" s="18"/>
      <c r="H120" s="14">
        <v>0</v>
      </c>
      <c r="I120" s="15">
        <v>100</v>
      </c>
      <c r="J120" s="16">
        <v>4.6950802999999999</v>
      </c>
      <c r="K120" s="17">
        <f t="shared" si="6"/>
        <v>21.298890244752577</v>
      </c>
      <c r="L120" s="15"/>
      <c r="M120" s="35">
        <f t="shared" si="7"/>
        <v>73841.430948118883</v>
      </c>
    </row>
    <row r="121" spans="1:13" x14ac:dyDescent="0.2">
      <c r="A121" s="12" t="s">
        <v>49</v>
      </c>
      <c r="B121" s="10">
        <v>43147</v>
      </c>
      <c r="C121" s="11"/>
      <c r="D121" s="12" t="s">
        <v>53</v>
      </c>
      <c r="E121" s="13">
        <v>130</v>
      </c>
      <c r="F121" s="13">
        <v>1</v>
      </c>
      <c r="G121" s="18"/>
      <c r="H121" s="14">
        <v>0</v>
      </c>
      <c r="I121" s="15">
        <v>100</v>
      </c>
      <c r="J121" s="16">
        <v>4.6950802999999999</v>
      </c>
      <c r="K121" s="17">
        <f t="shared" si="6"/>
        <v>21.298890244752577</v>
      </c>
      <c r="L121" s="15"/>
      <c r="M121" s="35">
        <f t="shared" si="7"/>
        <v>73820.132057874129</v>
      </c>
    </row>
    <row r="122" spans="1:13" x14ac:dyDescent="0.2">
      <c r="A122" s="12" t="s">
        <v>49</v>
      </c>
      <c r="B122" s="10">
        <v>43147</v>
      </c>
      <c r="C122" s="11"/>
      <c r="D122" s="12" t="s">
        <v>53</v>
      </c>
      <c r="E122" s="13">
        <v>131</v>
      </c>
      <c r="F122" s="13">
        <v>1</v>
      </c>
      <c r="G122" s="18"/>
      <c r="H122" s="14">
        <v>0</v>
      </c>
      <c r="I122" s="15">
        <v>100</v>
      </c>
      <c r="J122" s="16">
        <v>4.6950802999999999</v>
      </c>
      <c r="K122" s="17">
        <f t="shared" si="6"/>
        <v>21.298890244752577</v>
      </c>
      <c r="L122" s="15"/>
      <c r="M122" s="35">
        <f t="shared" si="7"/>
        <v>73798.833167629375</v>
      </c>
    </row>
    <row r="123" spans="1:13" x14ac:dyDescent="0.2">
      <c r="A123" s="12" t="s">
        <v>49</v>
      </c>
      <c r="B123" s="10">
        <v>43147</v>
      </c>
      <c r="C123" s="11"/>
      <c r="D123" s="12" t="s">
        <v>53</v>
      </c>
      <c r="E123" s="13">
        <v>132</v>
      </c>
      <c r="F123" s="13">
        <v>1</v>
      </c>
      <c r="G123" s="18"/>
      <c r="H123" s="14">
        <v>0</v>
      </c>
      <c r="I123" s="15">
        <v>100</v>
      </c>
      <c r="J123" s="16">
        <v>4.6950802999999999</v>
      </c>
      <c r="K123" s="17">
        <f t="shared" si="6"/>
        <v>21.298890244752577</v>
      </c>
      <c r="L123" s="15"/>
      <c r="M123" s="35">
        <f t="shared" si="7"/>
        <v>73777.534277384621</v>
      </c>
    </row>
    <row r="124" spans="1:13" x14ac:dyDescent="0.2">
      <c r="A124" s="12" t="s">
        <v>49</v>
      </c>
      <c r="B124" s="10">
        <v>43147</v>
      </c>
      <c r="C124" s="11"/>
      <c r="D124" s="12" t="s">
        <v>53</v>
      </c>
      <c r="E124" s="13">
        <v>133</v>
      </c>
      <c r="F124" s="13">
        <v>1</v>
      </c>
      <c r="G124" s="18"/>
      <c r="H124" s="14">
        <v>0</v>
      </c>
      <c r="I124" s="15">
        <v>100</v>
      </c>
      <c r="J124" s="16">
        <v>4.6950802999999999</v>
      </c>
      <c r="K124" s="17">
        <f t="shared" si="6"/>
        <v>21.298890244752577</v>
      </c>
      <c r="L124" s="15"/>
      <c r="M124" s="35">
        <f t="shared" si="7"/>
        <v>73756.235387139866</v>
      </c>
    </row>
    <row r="125" spans="1:13" x14ac:dyDescent="0.2">
      <c r="A125" s="12" t="s">
        <v>49</v>
      </c>
      <c r="B125" s="10">
        <v>43147</v>
      </c>
      <c r="C125" s="11"/>
      <c r="D125" s="12" t="s">
        <v>53</v>
      </c>
      <c r="E125" s="13">
        <v>134</v>
      </c>
      <c r="F125" s="13">
        <v>1</v>
      </c>
      <c r="G125" s="18"/>
      <c r="H125" s="14">
        <v>0</v>
      </c>
      <c r="I125" s="15">
        <v>100</v>
      </c>
      <c r="J125" s="16">
        <v>4.6950802999999999</v>
      </c>
      <c r="K125" s="17">
        <f t="shared" si="6"/>
        <v>21.298890244752577</v>
      </c>
      <c r="L125" s="15"/>
      <c r="M125" s="35">
        <f t="shared" si="7"/>
        <v>73734.936496895112</v>
      </c>
    </row>
    <row r="126" spans="1:13" x14ac:dyDescent="0.2">
      <c r="A126" s="12" t="s">
        <v>49</v>
      </c>
      <c r="B126" s="10">
        <v>43147</v>
      </c>
      <c r="C126" s="11"/>
      <c r="D126" s="12" t="s">
        <v>53</v>
      </c>
      <c r="E126" s="13">
        <v>135</v>
      </c>
      <c r="F126" s="13">
        <v>3</v>
      </c>
      <c r="G126" s="18"/>
      <c r="H126" s="18">
        <v>0</v>
      </c>
      <c r="I126" s="15">
        <v>1409.01</v>
      </c>
      <c r="J126" s="19">
        <v>4.6966999999999999</v>
      </c>
      <c r="K126" s="17">
        <v>300</v>
      </c>
      <c r="L126" s="15"/>
      <c r="M126" s="35">
        <f t="shared" si="7"/>
        <v>73434.936496895112</v>
      </c>
    </row>
    <row r="127" spans="1:13" x14ac:dyDescent="0.2">
      <c r="A127" s="12" t="s">
        <v>49</v>
      </c>
      <c r="B127" s="10">
        <v>43147</v>
      </c>
      <c r="C127" s="11"/>
      <c r="D127" s="12" t="s">
        <v>53</v>
      </c>
      <c r="E127" s="13">
        <v>136</v>
      </c>
      <c r="F127" s="13">
        <v>4</v>
      </c>
      <c r="G127" s="18"/>
      <c r="H127" s="18">
        <v>0</v>
      </c>
      <c r="I127" s="15">
        <v>1878.68</v>
      </c>
      <c r="J127" s="19">
        <v>4.6966999999999999</v>
      </c>
      <c r="K127" s="17">
        <v>400</v>
      </c>
      <c r="L127" s="15"/>
      <c r="M127" s="35">
        <f t="shared" si="7"/>
        <v>73034.936496895112</v>
      </c>
    </row>
    <row r="128" spans="1:13" x14ac:dyDescent="0.2">
      <c r="A128" s="12" t="s">
        <v>49</v>
      </c>
      <c r="B128" s="10">
        <v>43147</v>
      </c>
      <c r="C128" s="11"/>
      <c r="D128" s="12" t="s">
        <v>46</v>
      </c>
      <c r="E128" s="13">
        <v>137</v>
      </c>
      <c r="F128" s="13">
        <v>1</v>
      </c>
      <c r="G128" s="18"/>
      <c r="H128" s="14">
        <v>1</v>
      </c>
      <c r="I128" s="15">
        <v>1100</v>
      </c>
      <c r="J128" s="16">
        <v>4.6449990000000003</v>
      </c>
      <c r="K128" s="17">
        <f t="shared" ref="K128:K152" si="8">I128/J128</f>
        <v>236.81382923871456</v>
      </c>
      <c r="L128" s="15"/>
      <c r="M128" s="35">
        <f t="shared" si="7"/>
        <v>72798.122667656397</v>
      </c>
    </row>
    <row r="129" spans="1:13" x14ac:dyDescent="0.2">
      <c r="A129" s="12" t="s">
        <v>49</v>
      </c>
      <c r="B129" s="10">
        <v>43147</v>
      </c>
      <c r="C129" s="11"/>
      <c r="D129" s="12" t="s">
        <v>46</v>
      </c>
      <c r="E129" s="13">
        <v>138</v>
      </c>
      <c r="F129" s="13">
        <v>1</v>
      </c>
      <c r="G129" s="18"/>
      <c r="H129" s="14">
        <v>1</v>
      </c>
      <c r="I129" s="15">
        <v>1100</v>
      </c>
      <c r="J129" s="16">
        <v>4.6449990000000003</v>
      </c>
      <c r="K129" s="17">
        <f t="shared" si="8"/>
        <v>236.81382923871456</v>
      </c>
      <c r="L129" s="15"/>
      <c r="M129" s="35">
        <f t="shared" si="7"/>
        <v>72561.308838417681</v>
      </c>
    </row>
    <row r="130" spans="1:13" x14ac:dyDescent="0.2">
      <c r="A130" s="12" t="s">
        <v>49</v>
      </c>
      <c r="B130" s="10">
        <v>43148</v>
      </c>
      <c r="C130" s="11"/>
      <c r="D130" s="12" t="s">
        <v>52</v>
      </c>
      <c r="E130" s="13">
        <v>139</v>
      </c>
      <c r="F130" s="13">
        <v>1</v>
      </c>
      <c r="G130" s="18"/>
      <c r="H130" s="14">
        <v>1</v>
      </c>
      <c r="I130" s="15">
        <v>17084.71</v>
      </c>
      <c r="J130" s="16">
        <v>4.6449990000000003</v>
      </c>
      <c r="K130" s="17">
        <f t="shared" si="8"/>
        <v>3678.0869059390534</v>
      </c>
      <c r="L130" s="15"/>
      <c r="M130" s="35">
        <f t="shared" si="7"/>
        <v>68883.221932478627</v>
      </c>
    </row>
    <row r="131" spans="1:13" x14ac:dyDescent="0.2">
      <c r="A131" s="12" t="s">
        <v>49</v>
      </c>
      <c r="B131" s="10">
        <v>43150</v>
      </c>
      <c r="C131" s="11"/>
      <c r="D131" s="12" t="s">
        <v>34</v>
      </c>
      <c r="E131" s="13">
        <v>140</v>
      </c>
      <c r="F131" s="13">
        <v>1</v>
      </c>
      <c r="G131" s="18"/>
      <c r="H131" s="18">
        <v>1</v>
      </c>
      <c r="I131" s="15">
        <v>1242</v>
      </c>
      <c r="J131" s="16">
        <v>4.6449990000000003</v>
      </c>
      <c r="K131" s="17">
        <f t="shared" si="8"/>
        <v>267.38434174043954</v>
      </c>
      <c r="L131" s="15"/>
      <c r="M131" s="35">
        <f t="shared" si="7"/>
        <v>68615.837590738185</v>
      </c>
    </row>
    <row r="132" spans="1:13" x14ac:dyDescent="0.2">
      <c r="A132" s="12" t="s">
        <v>49</v>
      </c>
      <c r="B132" s="10">
        <v>43150</v>
      </c>
      <c r="C132" s="11"/>
      <c r="D132" s="12" t="s">
        <v>52</v>
      </c>
      <c r="E132" s="13">
        <v>141</v>
      </c>
      <c r="F132" s="13">
        <v>21</v>
      </c>
      <c r="G132" s="18"/>
      <c r="H132" s="18">
        <v>1</v>
      </c>
      <c r="I132" s="15">
        <v>4620</v>
      </c>
      <c r="J132" s="16">
        <v>4.6449990000000003</v>
      </c>
      <c r="K132" s="17">
        <f t="shared" si="8"/>
        <v>994.61808280260118</v>
      </c>
      <c r="L132" s="15"/>
      <c r="M132" s="35">
        <f t="shared" si="7"/>
        <v>67621.219507935588</v>
      </c>
    </row>
    <row r="133" spans="1:13" x14ac:dyDescent="0.2">
      <c r="A133" s="12" t="s">
        <v>49</v>
      </c>
      <c r="B133" s="10">
        <v>43153</v>
      </c>
      <c r="C133" s="11"/>
      <c r="D133" s="12" t="s">
        <v>54</v>
      </c>
      <c r="E133" s="13">
        <v>142</v>
      </c>
      <c r="F133" s="13">
        <v>100</v>
      </c>
      <c r="G133" s="18"/>
      <c r="H133" s="18">
        <v>1</v>
      </c>
      <c r="I133" s="15">
        <v>6994.92</v>
      </c>
      <c r="J133" s="16">
        <v>4.6449990000000003</v>
      </c>
      <c r="K133" s="17">
        <f t="shared" si="8"/>
        <v>1505.9034458349722</v>
      </c>
      <c r="L133" s="15"/>
      <c r="M133" s="35">
        <f t="shared" si="7"/>
        <v>66115.31606210061</v>
      </c>
    </row>
    <row r="134" spans="1:13" x14ac:dyDescent="0.2">
      <c r="A134" s="12" t="s">
        <v>55</v>
      </c>
      <c r="B134" s="10">
        <v>42787</v>
      </c>
      <c r="C134" s="11"/>
      <c r="D134" s="12" t="s">
        <v>56</v>
      </c>
      <c r="E134" s="13">
        <v>1</v>
      </c>
      <c r="F134" s="13">
        <v>1</v>
      </c>
      <c r="G134" s="14"/>
      <c r="H134" s="18">
        <v>0</v>
      </c>
      <c r="I134" s="15">
        <v>17</v>
      </c>
      <c r="J134" s="16">
        <v>3.80951</v>
      </c>
      <c r="K134" s="17">
        <f t="shared" si="8"/>
        <v>4.4625161766211408</v>
      </c>
      <c r="L134" s="15"/>
      <c r="M134" s="35">
        <f t="shared" ref="M134:M165" si="9">(M133-K134)+L134</f>
        <v>66110.853545923994</v>
      </c>
    </row>
    <row r="135" spans="1:13" x14ac:dyDescent="0.2">
      <c r="A135" s="12" t="s">
        <v>55</v>
      </c>
      <c r="B135" s="10">
        <v>42787</v>
      </c>
      <c r="C135" s="11"/>
      <c r="D135" s="12" t="s">
        <v>56</v>
      </c>
      <c r="E135" s="13">
        <v>2</v>
      </c>
      <c r="F135" s="13">
        <v>1</v>
      </c>
      <c r="G135" s="14"/>
      <c r="H135" s="18">
        <v>0</v>
      </c>
      <c r="I135" s="15">
        <v>35</v>
      </c>
      <c r="J135" s="16">
        <v>3.80951</v>
      </c>
      <c r="K135" s="17">
        <f t="shared" si="8"/>
        <v>9.1875333048082304</v>
      </c>
      <c r="L135" s="15"/>
      <c r="M135" s="35">
        <f t="shared" si="9"/>
        <v>66101.666012619185</v>
      </c>
    </row>
    <row r="136" spans="1:13" x14ac:dyDescent="0.2">
      <c r="A136" s="12" t="s">
        <v>55</v>
      </c>
      <c r="B136" s="10">
        <v>42790</v>
      </c>
      <c r="C136" s="11"/>
      <c r="D136" s="12" t="s">
        <v>57</v>
      </c>
      <c r="E136" s="13">
        <v>3</v>
      </c>
      <c r="F136" s="13">
        <v>1</v>
      </c>
      <c r="G136" s="14"/>
      <c r="H136" s="14">
        <v>1</v>
      </c>
      <c r="I136" s="15">
        <v>7543.8</v>
      </c>
      <c r="J136" s="16">
        <v>3.7719</v>
      </c>
      <c r="K136" s="17">
        <f t="shared" si="8"/>
        <v>2000</v>
      </c>
      <c r="L136" s="15"/>
      <c r="M136" s="35">
        <f t="shared" si="9"/>
        <v>64101.666012619185</v>
      </c>
    </row>
    <row r="137" spans="1:13" x14ac:dyDescent="0.2">
      <c r="A137" s="12" t="s">
        <v>55</v>
      </c>
      <c r="B137" s="10">
        <v>42788</v>
      </c>
      <c r="C137" s="11"/>
      <c r="D137" s="12" t="s">
        <v>58</v>
      </c>
      <c r="E137" s="13">
        <v>4</v>
      </c>
      <c r="F137" s="13">
        <v>1</v>
      </c>
      <c r="G137" s="14"/>
      <c r="H137" s="18">
        <v>1</v>
      </c>
      <c r="I137" s="15">
        <v>3630</v>
      </c>
      <c r="J137" s="16">
        <v>3.8099829999999999</v>
      </c>
      <c r="K137" s="17">
        <f t="shared" si="8"/>
        <v>952.76015667261515</v>
      </c>
      <c r="L137" s="15"/>
      <c r="M137" s="35">
        <f t="shared" si="9"/>
        <v>63148.90585594657</v>
      </c>
    </row>
    <row r="138" spans="1:13" x14ac:dyDescent="0.2">
      <c r="A138" s="12" t="s">
        <v>55</v>
      </c>
      <c r="B138" s="10">
        <v>42794</v>
      </c>
      <c r="C138" s="11"/>
      <c r="D138" s="12" t="s">
        <v>59</v>
      </c>
      <c r="E138" s="13">
        <v>5</v>
      </c>
      <c r="F138" s="13">
        <v>1</v>
      </c>
      <c r="G138" s="14"/>
      <c r="H138" s="14">
        <v>1</v>
      </c>
      <c r="I138" s="15">
        <v>5997.26</v>
      </c>
      <c r="J138" s="16">
        <v>3.8149999999999999</v>
      </c>
      <c r="K138" s="17">
        <f t="shared" si="8"/>
        <v>1572.0209698558324</v>
      </c>
      <c r="L138" s="15"/>
      <c r="M138" s="35">
        <f t="shared" si="9"/>
        <v>61576.884886090738</v>
      </c>
    </row>
    <row r="139" spans="1:13" x14ac:dyDescent="0.2">
      <c r="A139" s="12" t="s">
        <v>55</v>
      </c>
      <c r="B139" s="10">
        <v>42797</v>
      </c>
      <c r="C139" s="20"/>
      <c r="D139" s="12" t="s">
        <v>60</v>
      </c>
      <c r="E139" s="13">
        <v>6</v>
      </c>
      <c r="F139" s="13">
        <v>1</v>
      </c>
      <c r="G139" s="14"/>
      <c r="H139" s="18">
        <v>0</v>
      </c>
      <c r="I139" s="15">
        <v>34.409999999999997</v>
      </c>
      <c r="J139" s="16">
        <v>3.90347</v>
      </c>
      <c r="K139" s="17">
        <f t="shared" si="8"/>
        <v>8.815233625466572</v>
      </c>
      <c r="L139" s="15"/>
      <c r="M139" s="35">
        <f t="shared" si="9"/>
        <v>61568.069652465274</v>
      </c>
    </row>
    <row r="140" spans="1:13" x14ac:dyDescent="0.2">
      <c r="A140" s="12" t="s">
        <v>55</v>
      </c>
      <c r="B140" s="10">
        <v>42797</v>
      </c>
      <c r="C140" s="11"/>
      <c r="D140" s="12" t="s">
        <v>56</v>
      </c>
      <c r="E140" s="13" t="s">
        <v>61</v>
      </c>
      <c r="F140" s="13">
        <v>1</v>
      </c>
      <c r="G140" s="14"/>
      <c r="H140" s="18">
        <v>0</v>
      </c>
      <c r="I140" s="15">
        <v>17</v>
      </c>
      <c r="J140" s="16">
        <v>3.90347</v>
      </c>
      <c r="K140" s="17">
        <f t="shared" si="8"/>
        <v>4.3550994371674436</v>
      </c>
      <c r="L140" s="15"/>
      <c r="M140" s="35">
        <f t="shared" si="9"/>
        <v>61563.714553028105</v>
      </c>
    </row>
    <row r="141" spans="1:13" x14ac:dyDescent="0.2">
      <c r="A141" s="12" t="s">
        <v>55</v>
      </c>
      <c r="B141" s="10">
        <v>42825</v>
      </c>
      <c r="C141" s="11"/>
      <c r="D141" s="12" t="s">
        <v>59</v>
      </c>
      <c r="E141" s="13" t="s">
        <v>62</v>
      </c>
      <c r="F141" s="13">
        <v>1</v>
      </c>
      <c r="G141" s="14"/>
      <c r="H141" s="18">
        <v>1</v>
      </c>
      <c r="I141" s="15">
        <v>5997.26</v>
      </c>
      <c r="J141" s="16">
        <v>3.883</v>
      </c>
      <c r="K141" s="17">
        <f t="shared" si="8"/>
        <v>1544.4913726500129</v>
      </c>
      <c r="L141" s="15"/>
      <c r="M141" s="35">
        <f t="shared" si="9"/>
        <v>60019.223180378089</v>
      </c>
    </row>
    <row r="142" spans="1:13" x14ac:dyDescent="0.2">
      <c r="A142" s="12" t="s">
        <v>55</v>
      </c>
      <c r="B142" s="10">
        <v>42844</v>
      </c>
      <c r="C142" s="11"/>
      <c r="D142" s="12" t="s">
        <v>56</v>
      </c>
      <c r="E142" s="13">
        <v>10</v>
      </c>
      <c r="F142" s="13">
        <v>1</v>
      </c>
      <c r="G142" s="14"/>
      <c r="H142" s="18">
        <v>0</v>
      </c>
      <c r="I142" s="15">
        <v>27</v>
      </c>
      <c r="J142" s="16">
        <v>3.92469</v>
      </c>
      <c r="K142" s="17">
        <f t="shared" si="8"/>
        <v>6.8795242426790395</v>
      </c>
      <c r="L142" s="15"/>
      <c r="M142" s="35">
        <f t="shared" si="9"/>
        <v>60012.34365613541</v>
      </c>
    </row>
    <row r="143" spans="1:13" x14ac:dyDescent="0.2">
      <c r="A143" s="12" t="s">
        <v>55</v>
      </c>
      <c r="B143" s="10">
        <v>42844</v>
      </c>
      <c r="C143" s="11"/>
      <c r="D143" s="12" t="s">
        <v>56</v>
      </c>
      <c r="E143" s="13">
        <v>11</v>
      </c>
      <c r="F143" s="13">
        <v>1</v>
      </c>
      <c r="G143" s="14"/>
      <c r="H143" s="18">
        <v>0</v>
      </c>
      <c r="I143" s="15">
        <v>10</v>
      </c>
      <c r="J143" s="16">
        <v>3.92469</v>
      </c>
      <c r="K143" s="17">
        <f t="shared" si="8"/>
        <v>2.5479719417329778</v>
      </c>
      <c r="L143" s="15"/>
      <c r="M143" s="35">
        <f t="shared" si="9"/>
        <v>60009.795684193676</v>
      </c>
    </row>
    <row r="144" spans="1:13" x14ac:dyDescent="0.2">
      <c r="A144" s="12" t="s">
        <v>55</v>
      </c>
      <c r="B144" s="10">
        <v>42844</v>
      </c>
      <c r="C144" s="20"/>
      <c r="D144" s="12" t="s">
        <v>60</v>
      </c>
      <c r="E144" s="13">
        <v>12</v>
      </c>
      <c r="F144" s="13">
        <v>1</v>
      </c>
      <c r="G144" s="14"/>
      <c r="H144" s="18">
        <v>0</v>
      </c>
      <c r="I144" s="15">
        <v>20.25</v>
      </c>
      <c r="J144" s="16">
        <v>3.92469</v>
      </c>
      <c r="K144" s="17">
        <f t="shared" si="8"/>
        <v>5.1596431820092796</v>
      </c>
      <c r="L144" s="15"/>
      <c r="M144" s="35">
        <f t="shared" si="9"/>
        <v>60004.636041011669</v>
      </c>
    </row>
    <row r="145" spans="1:13" x14ac:dyDescent="0.2">
      <c r="A145" s="12" t="s">
        <v>55</v>
      </c>
      <c r="B145" s="10">
        <v>42855</v>
      </c>
      <c r="C145" s="11"/>
      <c r="D145" s="12" t="s">
        <v>59</v>
      </c>
      <c r="E145" s="13">
        <v>13</v>
      </c>
      <c r="F145" s="13">
        <v>1</v>
      </c>
      <c r="G145" s="14"/>
      <c r="H145" s="18">
        <v>1</v>
      </c>
      <c r="I145" s="15">
        <v>5997.26</v>
      </c>
      <c r="J145" s="16">
        <v>3.8770039999999999</v>
      </c>
      <c r="K145" s="17">
        <f t="shared" si="8"/>
        <v>1546.8800135362255</v>
      </c>
      <c r="L145" s="15"/>
      <c r="M145" s="35">
        <f t="shared" si="9"/>
        <v>58457.756027475443</v>
      </c>
    </row>
    <row r="146" spans="1:13" x14ac:dyDescent="0.2">
      <c r="A146" s="12" t="s">
        <v>55</v>
      </c>
      <c r="B146" s="10">
        <v>42886</v>
      </c>
      <c r="C146" s="11"/>
      <c r="D146" s="12" t="s">
        <v>59</v>
      </c>
      <c r="E146" s="13">
        <v>14</v>
      </c>
      <c r="F146" s="13">
        <v>1</v>
      </c>
      <c r="G146" s="14"/>
      <c r="H146" s="18">
        <v>1</v>
      </c>
      <c r="I146" s="15">
        <v>6329.32</v>
      </c>
      <c r="J146" s="16">
        <v>3.9559980000000001</v>
      </c>
      <c r="K146" s="17">
        <f t="shared" si="8"/>
        <v>1599.9300302982963</v>
      </c>
      <c r="L146" s="15"/>
      <c r="M146" s="35">
        <f t="shared" si="9"/>
        <v>56857.825997177148</v>
      </c>
    </row>
    <row r="147" spans="1:13" x14ac:dyDescent="0.2">
      <c r="A147" s="12" t="s">
        <v>55</v>
      </c>
      <c r="B147" s="10">
        <v>42909</v>
      </c>
      <c r="C147" s="20"/>
      <c r="D147" s="12" t="s">
        <v>60</v>
      </c>
      <c r="E147" s="13">
        <v>16</v>
      </c>
      <c r="F147" s="13">
        <v>1</v>
      </c>
      <c r="G147" s="14"/>
      <c r="H147" s="14">
        <v>0</v>
      </c>
      <c r="I147" s="15">
        <v>41.24</v>
      </c>
      <c r="J147" s="16">
        <v>3.9029400000000001</v>
      </c>
      <c r="K147" s="17">
        <f t="shared" si="8"/>
        <v>10.566393539229402</v>
      </c>
      <c r="L147" s="15"/>
      <c r="M147" s="35">
        <f t="shared" si="9"/>
        <v>56847.259603637918</v>
      </c>
    </row>
    <row r="148" spans="1:13" x14ac:dyDescent="0.2">
      <c r="A148" s="12" t="s">
        <v>55</v>
      </c>
      <c r="B148" s="10">
        <v>42916</v>
      </c>
      <c r="C148" s="11"/>
      <c r="D148" s="12" t="s">
        <v>59</v>
      </c>
      <c r="E148" s="13">
        <v>17</v>
      </c>
      <c r="F148" s="13">
        <v>1</v>
      </c>
      <c r="G148" s="14"/>
      <c r="H148" s="18">
        <v>1</v>
      </c>
      <c r="I148" s="15">
        <v>6376.31</v>
      </c>
      <c r="J148" s="16">
        <v>4.0199910000000001</v>
      </c>
      <c r="K148" s="17">
        <f t="shared" si="8"/>
        <v>1586.1503172519542</v>
      </c>
      <c r="L148" s="15"/>
      <c r="M148" s="35">
        <f t="shared" si="9"/>
        <v>55261.109286385967</v>
      </c>
    </row>
    <row r="149" spans="1:13" x14ac:dyDescent="0.2">
      <c r="A149" s="12" t="s">
        <v>55</v>
      </c>
      <c r="B149" s="10">
        <v>42926</v>
      </c>
      <c r="C149" s="11"/>
      <c r="D149" s="12" t="s">
        <v>15</v>
      </c>
      <c r="E149" s="13">
        <v>21</v>
      </c>
      <c r="F149" s="13">
        <v>1</v>
      </c>
      <c r="G149" s="14"/>
      <c r="H149" s="14">
        <v>1</v>
      </c>
      <c r="I149" s="15">
        <v>3552.47</v>
      </c>
      <c r="J149" s="16">
        <v>4.1071859999999996</v>
      </c>
      <c r="K149" s="17">
        <f t="shared" si="8"/>
        <v>864.94013175931161</v>
      </c>
      <c r="L149" s="15"/>
      <c r="M149" s="35">
        <f t="shared" si="9"/>
        <v>54396.169154626652</v>
      </c>
    </row>
    <row r="150" spans="1:13" x14ac:dyDescent="0.2">
      <c r="A150" s="12" t="s">
        <v>55</v>
      </c>
      <c r="B150" s="10">
        <v>42942</v>
      </c>
      <c r="C150" s="11"/>
      <c r="D150" s="12" t="s">
        <v>56</v>
      </c>
      <c r="E150" s="13">
        <v>27</v>
      </c>
      <c r="F150" s="13">
        <v>1</v>
      </c>
      <c r="G150" s="14"/>
      <c r="H150" s="14">
        <v>0</v>
      </c>
      <c r="I150" s="15">
        <v>20</v>
      </c>
      <c r="J150" s="16">
        <v>4.1386260999999998</v>
      </c>
      <c r="K150" s="17">
        <f t="shared" si="8"/>
        <v>4.8325215945455913</v>
      </c>
      <c r="L150" s="15"/>
      <c r="M150" s="35">
        <f t="shared" si="9"/>
        <v>54391.336633032108</v>
      </c>
    </row>
    <row r="151" spans="1:13" x14ac:dyDescent="0.2">
      <c r="A151" s="12" t="s">
        <v>55</v>
      </c>
      <c r="B151" s="10">
        <v>42942</v>
      </c>
      <c r="C151" s="11"/>
      <c r="D151" s="12" t="s">
        <v>56</v>
      </c>
      <c r="E151" s="13">
        <v>28</v>
      </c>
      <c r="F151" s="13">
        <v>1</v>
      </c>
      <c r="G151" s="14"/>
      <c r="H151" s="14">
        <v>0</v>
      </c>
      <c r="I151" s="15">
        <v>17</v>
      </c>
      <c r="J151" s="16">
        <v>4.1386260999999998</v>
      </c>
      <c r="K151" s="17">
        <f t="shared" si="8"/>
        <v>4.1076433553637521</v>
      </c>
      <c r="L151" s="15"/>
      <c r="M151" s="35">
        <f t="shared" si="9"/>
        <v>54387.228989676747</v>
      </c>
    </row>
    <row r="152" spans="1:13" x14ac:dyDescent="0.2">
      <c r="A152" s="12" t="s">
        <v>55</v>
      </c>
      <c r="B152" s="10">
        <v>42947</v>
      </c>
      <c r="C152" s="11"/>
      <c r="D152" s="12" t="s">
        <v>59</v>
      </c>
      <c r="E152" s="13">
        <v>29</v>
      </c>
      <c r="F152" s="13">
        <v>1</v>
      </c>
      <c r="G152" s="14"/>
      <c r="H152" s="18">
        <v>1</v>
      </c>
      <c r="I152" s="15">
        <v>6758.9</v>
      </c>
      <c r="J152" s="16">
        <v>4.1319879999999998</v>
      </c>
      <c r="K152" s="17">
        <f t="shared" si="8"/>
        <v>1635.7501522269667</v>
      </c>
      <c r="L152" s="15"/>
      <c r="M152" s="35">
        <f t="shared" si="9"/>
        <v>52751.47883744978</v>
      </c>
    </row>
    <row r="153" spans="1:13" x14ac:dyDescent="0.2">
      <c r="A153" s="12" t="s">
        <v>55</v>
      </c>
      <c r="B153" s="10">
        <v>42926</v>
      </c>
      <c r="C153" s="11"/>
      <c r="D153" s="12" t="s">
        <v>57</v>
      </c>
      <c r="E153" s="13">
        <v>30</v>
      </c>
      <c r="F153" s="13"/>
      <c r="G153" s="14"/>
      <c r="H153" s="14">
        <v>1</v>
      </c>
      <c r="I153" s="15"/>
      <c r="J153" s="16"/>
      <c r="K153" s="17"/>
      <c r="L153" s="15"/>
      <c r="M153" s="35">
        <f t="shared" si="9"/>
        <v>52751.47883744978</v>
      </c>
    </row>
    <row r="154" spans="1:13" x14ac:dyDescent="0.2">
      <c r="A154" s="12" t="s">
        <v>55</v>
      </c>
      <c r="B154" s="10">
        <v>42978</v>
      </c>
      <c r="C154" s="11"/>
      <c r="D154" s="12" t="s">
        <v>59</v>
      </c>
      <c r="E154" s="13">
        <v>43</v>
      </c>
      <c r="F154" s="13">
        <v>1</v>
      </c>
      <c r="G154" s="14"/>
      <c r="H154" s="14">
        <v>1</v>
      </c>
      <c r="I154" s="15">
        <v>6854.02</v>
      </c>
      <c r="J154" s="16">
        <v>4.1410010000000002</v>
      </c>
      <c r="K154" s="17">
        <f>I154/J154</f>
        <v>1655.1601895290535</v>
      </c>
      <c r="L154" s="15"/>
      <c r="M154" s="35">
        <f t="shared" si="9"/>
        <v>51096.318647920729</v>
      </c>
    </row>
    <row r="155" spans="1:13" x14ac:dyDescent="0.2">
      <c r="A155" s="12" t="s">
        <v>55</v>
      </c>
      <c r="B155" s="10">
        <v>43007</v>
      </c>
      <c r="C155" s="11"/>
      <c r="D155" s="12" t="s">
        <v>59</v>
      </c>
      <c r="E155" s="13">
        <v>53</v>
      </c>
      <c r="F155" s="13">
        <v>1</v>
      </c>
      <c r="G155" s="14"/>
      <c r="H155" s="14">
        <v>1</v>
      </c>
      <c r="I155" s="15">
        <v>7415.04</v>
      </c>
      <c r="J155" s="16">
        <v>4.1859999999999999</v>
      </c>
      <c r="K155" s="17">
        <f>I155/J155</f>
        <v>1771.3903487816531</v>
      </c>
      <c r="L155" s="15"/>
      <c r="M155" s="35">
        <f t="shared" si="9"/>
        <v>49324.928299139079</v>
      </c>
    </row>
    <row r="156" spans="1:13" x14ac:dyDescent="0.2">
      <c r="A156" s="12" t="s">
        <v>55</v>
      </c>
      <c r="B156" s="10">
        <v>43039</v>
      </c>
      <c r="C156" s="11"/>
      <c r="D156" s="12" t="s">
        <v>59</v>
      </c>
      <c r="E156" s="13">
        <v>67</v>
      </c>
      <c r="F156" s="13">
        <v>1</v>
      </c>
      <c r="G156" s="14"/>
      <c r="H156" s="14">
        <v>1</v>
      </c>
      <c r="I156" s="15">
        <v>7415.04</v>
      </c>
      <c r="J156" s="16">
        <v>4.381996</v>
      </c>
      <c r="K156" s="17">
        <f>I156/J156</f>
        <v>1692.1603762303753</v>
      </c>
      <c r="L156" s="15"/>
      <c r="M156" s="35">
        <f t="shared" si="9"/>
        <v>47632.767922908701</v>
      </c>
    </row>
    <row r="157" spans="1:13" x14ac:dyDescent="0.2">
      <c r="A157" s="12" t="s">
        <v>55</v>
      </c>
      <c r="B157" s="10">
        <v>43040</v>
      </c>
      <c r="C157" s="11"/>
      <c r="D157" s="12" t="s">
        <v>57</v>
      </c>
      <c r="E157" s="13" t="s">
        <v>63</v>
      </c>
      <c r="F157" s="13"/>
      <c r="G157" s="14"/>
      <c r="H157" s="14">
        <v>1</v>
      </c>
      <c r="I157" s="15"/>
      <c r="J157" s="16"/>
      <c r="K157" s="17"/>
      <c r="L157" s="15"/>
      <c r="M157" s="35">
        <f t="shared" si="9"/>
        <v>47632.767922908701</v>
      </c>
    </row>
    <row r="158" spans="1:13" x14ac:dyDescent="0.2">
      <c r="A158" s="12" t="s">
        <v>55</v>
      </c>
      <c r="B158" s="10">
        <v>43062</v>
      </c>
      <c r="C158" s="11"/>
      <c r="D158" s="12" t="s">
        <v>56</v>
      </c>
      <c r="E158" s="13">
        <v>85</v>
      </c>
      <c r="F158" s="13">
        <v>1</v>
      </c>
      <c r="G158" s="14"/>
      <c r="H158" s="18">
        <v>0</v>
      </c>
      <c r="I158" s="15">
        <v>19</v>
      </c>
      <c r="J158" s="16">
        <v>4.6252392999999996</v>
      </c>
      <c r="K158" s="17">
        <f>I158/J158</f>
        <v>4.1078955633711756</v>
      </c>
      <c r="L158" s="15"/>
      <c r="M158" s="35">
        <f t="shared" si="9"/>
        <v>47628.66002734533</v>
      </c>
    </row>
    <row r="159" spans="1:13" x14ac:dyDescent="0.2">
      <c r="A159" s="12" t="s">
        <v>55</v>
      </c>
      <c r="B159" s="10">
        <v>43069</v>
      </c>
      <c r="C159" s="11"/>
      <c r="D159" s="12" t="s">
        <v>59</v>
      </c>
      <c r="E159" s="13">
        <v>89</v>
      </c>
      <c r="F159" s="13">
        <v>1</v>
      </c>
      <c r="G159" s="14"/>
      <c r="H159" s="14">
        <v>1</v>
      </c>
      <c r="I159" s="15">
        <v>7415.04</v>
      </c>
      <c r="J159" s="16">
        <v>4.6779929999999998</v>
      </c>
      <c r="K159" s="17">
        <f>I159/J159</f>
        <v>1585.0900161671898</v>
      </c>
      <c r="L159" s="15"/>
      <c r="M159" s="35">
        <f t="shared" si="9"/>
        <v>46043.570011178141</v>
      </c>
    </row>
    <row r="160" spans="1:13" x14ac:dyDescent="0.2">
      <c r="A160" s="12" t="s">
        <v>55</v>
      </c>
      <c r="B160" s="10">
        <v>43094</v>
      </c>
      <c r="C160" s="11"/>
      <c r="D160" s="12" t="s">
        <v>57</v>
      </c>
      <c r="E160" s="13">
        <v>98</v>
      </c>
      <c r="F160" s="13">
        <v>1</v>
      </c>
      <c r="G160" s="14"/>
      <c r="H160" s="14">
        <v>1</v>
      </c>
      <c r="I160" s="15"/>
      <c r="J160" s="16"/>
      <c r="K160" s="17">
        <v>2117</v>
      </c>
      <c r="L160" s="15"/>
      <c r="M160" s="35">
        <f t="shared" si="9"/>
        <v>43926.570011178141</v>
      </c>
    </row>
    <row r="161" spans="1:13" x14ac:dyDescent="0.2">
      <c r="A161" s="12" t="s">
        <v>55</v>
      </c>
      <c r="B161" s="10">
        <v>43098</v>
      </c>
      <c r="C161" s="11"/>
      <c r="D161" s="12" t="s">
        <v>59</v>
      </c>
      <c r="E161" s="13">
        <v>98</v>
      </c>
      <c r="F161" s="13">
        <v>1</v>
      </c>
      <c r="G161" s="14"/>
      <c r="H161" s="14">
        <v>1</v>
      </c>
      <c r="I161" s="15">
        <v>7415.04</v>
      </c>
      <c r="J161" s="16">
        <v>4.5109959999999996</v>
      </c>
      <c r="K161" s="17">
        <f>I161/J161</f>
        <v>1643.7700232941907</v>
      </c>
      <c r="L161" s="15"/>
      <c r="M161" s="35">
        <f t="shared" si="9"/>
        <v>42282.799987883947</v>
      </c>
    </row>
    <row r="162" spans="1:13" x14ac:dyDescent="0.2">
      <c r="A162" s="12" t="s">
        <v>55</v>
      </c>
      <c r="B162" s="10">
        <v>43109</v>
      </c>
      <c r="C162" s="11"/>
      <c r="D162" s="12" t="s">
        <v>15</v>
      </c>
      <c r="E162" s="13">
        <v>101</v>
      </c>
      <c r="F162" s="13">
        <v>1</v>
      </c>
      <c r="G162" s="14"/>
      <c r="H162" s="14">
        <v>1</v>
      </c>
      <c r="I162" s="15">
        <v>3627.38</v>
      </c>
      <c r="J162" s="16">
        <v>4.5125080000000004</v>
      </c>
      <c r="K162" s="17">
        <f>I162/J162</f>
        <v>803.85009843749856</v>
      </c>
      <c r="L162" s="15"/>
      <c r="M162" s="35">
        <f t="shared" si="9"/>
        <v>41478.949889446449</v>
      </c>
    </row>
    <row r="163" spans="1:13" x14ac:dyDescent="0.2">
      <c r="A163" s="12" t="s">
        <v>55</v>
      </c>
      <c r="B163" s="10">
        <v>43131</v>
      </c>
      <c r="C163" s="11"/>
      <c r="D163" s="12" t="s">
        <v>59</v>
      </c>
      <c r="E163" s="13">
        <v>103</v>
      </c>
      <c r="F163" s="13">
        <v>1</v>
      </c>
      <c r="G163" s="14"/>
      <c r="H163" s="14">
        <v>1</v>
      </c>
      <c r="I163" s="15">
        <v>6734.07</v>
      </c>
      <c r="J163" s="16">
        <v>4.6779960000000003</v>
      </c>
      <c r="K163" s="17">
        <f>I163/J163</f>
        <v>1439.5202561096673</v>
      </c>
      <c r="L163" s="15"/>
      <c r="M163" s="35">
        <f t="shared" si="9"/>
        <v>40039.429633336782</v>
      </c>
    </row>
    <row r="164" spans="1:13" x14ac:dyDescent="0.2">
      <c r="A164" s="12" t="s">
        <v>55</v>
      </c>
      <c r="B164" s="10">
        <v>43154</v>
      </c>
      <c r="C164" s="11"/>
      <c r="D164" s="12" t="s">
        <v>57</v>
      </c>
      <c r="E164" s="13">
        <v>143</v>
      </c>
      <c r="F164" s="13">
        <v>1</v>
      </c>
      <c r="G164" s="14"/>
      <c r="H164" s="18">
        <v>1</v>
      </c>
      <c r="I164" s="15">
        <v>5946.15</v>
      </c>
      <c r="J164" s="19">
        <v>4.6526990000000001</v>
      </c>
      <c r="K164" s="17">
        <v>1278</v>
      </c>
      <c r="L164" s="15"/>
      <c r="M164" s="35">
        <f t="shared" si="9"/>
        <v>38761.429633336782</v>
      </c>
    </row>
    <row r="165" spans="1:13" x14ac:dyDescent="0.2">
      <c r="A165" s="12" t="s">
        <v>55</v>
      </c>
      <c r="B165" s="10">
        <v>43157</v>
      </c>
      <c r="C165" s="20"/>
      <c r="D165" s="12" t="s">
        <v>56</v>
      </c>
      <c r="E165" s="13">
        <v>144</v>
      </c>
      <c r="F165" s="13">
        <v>1</v>
      </c>
      <c r="G165" s="14"/>
      <c r="H165" s="14">
        <v>0</v>
      </c>
      <c r="I165" s="15">
        <v>20</v>
      </c>
      <c r="J165" s="16">
        <v>4.6462116</v>
      </c>
      <c r="K165" s="17">
        <f t="shared" ref="K165:K171" si="10">I165/J165</f>
        <v>4.3045822536364895</v>
      </c>
      <c r="L165" s="15"/>
      <c r="M165" s="35">
        <f t="shared" si="9"/>
        <v>38757.125051083145</v>
      </c>
    </row>
    <row r="166" spans="1:13" x14ac:dyDescent="0.2">
      <c r="A166" s="12" t="s">
        <v>55</v>
      </c>
      <c r="B166" s="10">
        <v>43157</v>
      </c>
      <c r="C166" s="20"/>
      <c r="D166" s="12" t="s">
        <v>56</v>
      </c>
      <c r="E166" s="13">
        <v>145</v>
      </c>
      <c r="F166" s="13">
        <v>1</v>
      </c>
      <c r="G166" s="14"/>
      <c r="H166" s="14">
        <v>0</v>
      </c>
      <c r="I166" s="15">
        <v>10</v>
      </c>
      <c r="J166" s="16">
        <v>4.6462116</v>
      </c>
      <c r="K166" s="17">
        <f t="shared" si="10"/>
        <v>2.1522911268182447</v>
      </c>
      <c r="L166" s="15"/>
      <c r="M166" s="35">
        <f t="shared" ref="M166:M172" si="11">(M165-K166)+L166</f>
        <v>38754.972759956327</v>
      </c>
    </row>
    <row r="167" spans="1:13" x14ac:dyDescent="0.2">
      <c r="A167" s="12" t="s">
        <v>55</v>
      </c>
      <c r="B167" s="10">
        <v>43157</v>
      </c>
      <c r="C167" s="20"/>
      <c r="D167" s="12" t="s">
        <v>60</v>
      </c>
      <c r="E167" s="13">
        <v>146</v>
      </c>
      <c r="F167" s="13">
        <v>1</v>
      </c>
      <c r="G167" s="14"/>
      <c r="H167" s="14">
        <v>0</v>
      </c>
      <c r="I167" s="15">
        <v>156.59</v>
      </c>
      <c r="J167" s="16">
        <v>4.6462116</v>
      </c>
      <c r="K167" s="17">
        <f t="shared" si="10"/>
        <v>33.702726754846893</v>
      </c>
      <c r="L167" s="15"/>
      <c r="M167" s="35">
        <f t="shared" si="11"/>
        <v>38721.270033201479</v>
      </c>
    </row>
    <row r="168" spans="1:13" x14ac:dyDescent="0.2">
      <c r="A168" s="12" t="s">
        <v>55</v>
      </c>
      <c r="B168" s="10">
        <v>43157</v>
      </c>
      <c r="C168" s="20"/>
      <c r="D168" s="12" t="s">
        <v>60</v>
      </c>
      <c r="E168" s="13">
        <v>147</v>
      </c>
      <c r="F168" s="13">
        <v>1</v>
      </c>
      <c r="G168" s="14"/>
      <c r="H168" s="14">
        <v>0</v>
      </c>
      <c r="I168" s="15">
        <v>66.31</v>
      </c>
      <c r="J168" s="16">
        <v>4.6462116</v>
      </c>
      <c r="K168" s="17">
        <f t="shared" si="10"/>
        <v>14.271842461931781</v>
      </c>
      <c r="L168" s="15"/>
      <c r="M168" s="35">
        <f t="shared" si="11"/>
        <v>38706.998190739549</v>
      </c>
    </row>
    <row r="169" spans="1:13" x14ac:dyDescent="0.2">
      <c r="A169" s="12" t="s">
        <v>55</v>
      </c>
      <c r="B169" s="10">
        <v>43157</v>
      </c>
      <c r="C169" s="20"/>
      <c r="D169" s="12" t="s">
        <v>60</v>
      </c>
      <c r="E169" s="13">
        <v>148</v>
      </c>
      <c r="F169" s="13">
        <v>1</v>
      </c>
      <c r="G169" s="14"/>
      <c r="H169" s="14">
        <v>0</v>
      </c>
      <c r="I169" s="15">
        <v>43.8</v>
      </c>
      <c r="J169" s="16">
        <v>4.6462116</v>
      </c>
      <c r="K169" s="17">
        <f t="shared" si="10"/>
        <v>9.4270351354639121</v>
      </c>
      <c r="L169" s="15"/>
      <c r="M169" s="35">
        <f t="shared" si="11"/>
        <v>38697.571155604084</v>
      </c>
    </row>
    <row r="170" spans="1:13" x14ac:dyDescent="0.2">
      <c r="A170" s="12" t="s">
        <v>55</v>
      </c>
      <c r="B170" s="10">
        <v>43159</v>
      </c>
      <c r="C170" s="11"/>
      <c r="D170" s="12" t="s">
        <v>59</v>
      </c>
      <c r="E170" s="13">
        <v>150</v>
      </c>
      <c r="F170" s="13">
        <v>1</v>
      </c>
      <c r="G170" s="14"/>
      <c r="H170" s="14">
        <v>1</v>
      </c>
      <c r="I170" s="15">
        <v>6734.07</v>
      </c>
      <c r="J170" s="16">
        <v>4.6399939999999997</v>
      </c>
      <c r="K170" s="17">
        <f t="shared" si="10"/>
        <v>1451.3100663492237</v>
      </c>
      <c r="L170" s="15"/>
      <c r="M170" s="35">
        <f t="shared" si="11"/>
        <v>37246.261089254862</v>
      </c>
    </row>
    <row r="171" spans="1:13" x14ac:dyDescent="0.2">
      <c r="A171" s="12" t="s">
        <v>64</v>
      </c>
      <c r="B171" s="10">
        <v>42902</v>
      </c>
      <c r="C171" s="11"/>
      <c r="D171" s="12" t="s">
        <v>65</v>
      </c>
      <c r="E171" s="13">
        <v>15</v>
      </c>
      <c r="F171" s="13">
        <v>1</v>
      </c>
      <c r="G171" s="14"/>
      <c r="H171" s="18">
        <v>1</v>
      </c>
      <c r="I171" s="15">
        <v>4350</v>
      </c>
      <c r="J171" s="16">
        <v>3.9189889999999998</v>
      </c>
      <c r="K171" s="17">
        <f t="shared" si="10"/>
        <v>1109.9801504928951</v>
      </c>
      <c r="L171" s="15"/>
      <c r="M171" s="35">
        <f t="shared" si="11"/>
        <v>36136.280938761964</v>
      </c>
    </row>
    <row r="172" spans="1:13" x14ac:dyDescent="0.2">
      <c r="A172" s="36"/>
      <c r="B172" s="10"/>
      <c r="C172" s="11"/>
      <c r="D172" s="12"/>
      <c r="E172" s="13"/>
      <c r="F172" s="13"/>
      <c r="G172" s="14"/>
      <c r="H172" s="14"/>
      <c r="I172" s="15"/>
      <c r="J172" s="16"/>
      <c r="K172" s="17"/>
      <c r="L172" s="15">
        <v>0.01</v>
      </c>
      <c r="M172" s="35">
        <f t="shared" si="11"/>
        <v>36136.290938761966</v>
      </c>
    </row>
    <row r="173" spans="1:13" x14ac:dyDescent="0.2">
      <c r="A173" s="36"/>
      <c r="B173" s="10"/>
      <c r="C173" s="11"/>
      <c r="D173" s="12"/>
      <c r="E173" s="13"/>
      <c r="F173" s="13"/>
      <c r="G173" s="18"/>
      <c r="H173" s="18"/>
      <c r="I173" s="15"/>
      <c r="J173" s="19"/>
      <c r="K173" s="17"/>
      <c r="L173" s="15"/>
      <c r="M173" s="35"/>
    </row>
    <row r="174" spans="1:13" ht="13.5" thickBot="1" x14ac:dyDescent="0.25">
      <c r="A174" s="36"/>
      <c r="B174" s="10"/>
      <c r="C174" s="11"/>
      <c r="D174" s="12"/>
      <c r="E174" s="13"/>
      <c r="F174" s="13"/>
      <c r="G174" s="18"/>
      <c r="H174" s="41"/>
      <c r="I174" s="42"/>
      <c r="J174" s="43"/>
      <c r="K174" s="44"/>
      <c r="L174" s="42"/>
      <c r="M174" s="45"/>
    </row>
    <row r="175" spans="1:13" ht="16.5" thickBot="1" x14ac:dyDescent="0.25">
      <c r="A175" s="37"/>
      <c r="B175" s="38"/>
      <c r="C175" s="39"/>
      <c r="D175" s="40"/>
      <c r="E175" s="40"/>
      <c r="F175" s="40"/>
      <c r="G175" s="40"/>
      <c r="H175" s="51" t="s">
        <v>66</v>
      </c>
      <c r="I175" s="51"/>
      <c r="J175" s="51"/>
      <c r="K175" s="46">
        <f>SUM(K5:K174)</f>
        <v>63863.719061238036</v>
      </c>
      <c r="L175" s="46">
        <f>SUM(L5:L174)</f>
        <v>100000.01</v>
      </c>
      <c r="M175" s="47">
        <f>-K175+L175</f>
        <v>36136.290938761958</v>
      </c>
    </row>
  </sheetData>
  <protectedRanges>
    <protectedRange sqref="D78:D80 D82 D42:D48 A58 D52:D59 D68:D70 A26 A47:A48 A52:A53 A68:A69 A78:A80 D26" name="Rozstęp1_11_1_2"/>
    <protectedRange sqref="D105 D115 D171:D172 A54:A57 D124:D127 D49:D50 A59:A61 A70:A71 D60:D66 A111:A114 A63:A67 A121:A122 D109:D112 A160:A162 A5:A25 A129:A131 D5:D25 D165:D169 A27:A46 A73:A75 D129:D130 D27:D41 D74:D76 D118:D119 A117:A119 A164:A169 A109 A124 A171 A126:A127 A49:A50 D122 A81:A82 A84:A106" name="Rozstęp1_2_1"/>
    <protectedRange sqref="D67 D77 D173:D174 D81 D113:D114 A163 A107:A108 A120 A123 A170 D71:D73 D116:D117 D123 D170 D89:D104 D120:D121 A83 D83:D87 D106:D108 D131:D164 A51 A72 A62 A76:A77 A110 A115:A116 A125 A132:A159 D51" name="Rozstęp1_11_1_1_1"/>
    <protectedRange sqref="H164:I164 G158:G160 G161:H163 G77:I77 H105 G107 G116 G51 G62 G67 G76 G81 G83:G98 G103:G104 G106:H106 G110 G115:I115 G132:G155 G121 G125 G173:I174 G156:I157 H113:I114" name="Rozstęp1_6"/>
    <protectedRange sqref="B123:B173 B49 B61 B63:B67 C38:C39 C13:C14 C35 B50:C60 B62:C62 C41 C43:C48 C27 C10:C11 C18:C23 C8 C67:C173 B70:B121 B40:B41 B38" name="Rozstęp1_7"/>
    <protectedRange sqref="B21" name="Rozstęp1_2_4"/>
    <protectedRange sqref="B27 B122" name="Rozstęp1_7_2"/>
    <protectedRange sqref="D88 A128 D128" name="Rozstęp1_11_1_1_1_1"/>
    <protectedRange sqref="C40 B39 B37:C37" name="Rozstęp1_7_1"/>
    <protectedRange sqref="H9:I9 I10 I14:I15 H11:I13 H16:I21 I22 H23:I23 I24:I26 I28:I34 H35:I35 I37:I76 I78:I112 I116:I121 I123:I155 I158:I163 I165:I172 H6:I7" name="Rozstęp1_6_2"/>
    <protectedRange sqref="I36" name="Rozstęp1_6_1"/>
  </protectedRanges>
  <autoFilter ref="A4:M175"/>
  <mergeCells count="2">
    <mergeCell ref="A3:H3"/>
    <mergeCell ref="H175:J175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Expenditure list</vt:lpstr>
      <vt:lpstr>'Expenditure list'!Print_Area</vt:lpstr>
      <vt:lpstr>'Expenditure list'!Print_Titles</vt:lpstr>
    </vt:vector>
  </TitlesOfParts>
  <Company>EEAS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WUENSCHMANN Friederike (EEAS-ANKARA)</dc:creator>
  <cp:lastModifiedBy>Windows User</cp:lastModifiedBy>
  <cp:lastPrinted>2018-05-15T11:37:17Z</cp:lastPrinted>
  <dcterms:created xsi:type="dcterms:W3CDTF">2018-05-14T13:38:44Z</dcterms:created>
  <dcterms:modified xsi:type="dcterms:W3CDTF">2018-06-18T09:11:05Z</dcterms:modified>
</cp:coreProperties>
</file>